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830" windowHeight="6030" tabRatio="641"/>
  </bookViews>
  <sheets>
    <sheet name="表紙" sheetId="10" r:id="rId1"/>
    <sheet name="１協定数、協定参加者数及び交付金額" sheetId="9" r:id="rId2"/>
    <sheet name="１協定数、協定参加者数及び交付金額 (振興局集計)" sheetId="12" r:id="rId3"/>
    <sheet name="２地目別・基準別の交付面積" sheetId="2" r:id="rId4"/>
    <sheet name="２地目別・基準別の交付面積 (振興局集計)" sheetId="17" r:id="rId5"/>
    <sheet name="３活動内容 (農業生産活動)" sheetId="5" r:id="rId6"/>
    <sheet name="３活動内容 (農業生産活動) (振興局集計)" sheetId="14" r:id="rId7"/>
    <sheet name="３活動内容（多面的機能）" sheetId="4" r:id="rId8"/>
    <sheet name="３活動内容（多面的機能） (振興局集計)" sheetId="15" r:id="rId9"/>
    <sheet name="３活動内容（集落戦略の策定状況）" sheetId="11" r:id="rId10"/>
    <sheet name="３活動内容（集落戦略の策定状況） (振興局集計)" sheetId="16" r:id="rId11"/>
  </sheets>
  <definedNames>
    <definedName name="_xlnm._FilterDatabase" localSheetId="1" hidden="1">'１協定数、協定参加者数及び交付金額'!$A$5:$O$105</definedName>
    <definedName name="_xlnm._FilterDatabase" localSheetId="2" hidden="1">'１協定数、協定参加者数及び交付金額 (振興局集計)'!#REF!</definedName>
    <definedName name="_xlnm._FilterDatabase" localSheetId="3" hidden="1">'２地目別・基準別の交付面積'!$A$4:$S$104</definedName>
    <definedName name="_xlnm._FilterDatabase" localSheetId="4" hidden="1">'２地目別・基準別の交付面積 (振興局集計)'!#REF!</definedName>
    <definedName name="_xlnm._FilterDatabase" localSheetId="5" hidden="1">'３活動内容 (農業生産活動)'!$A$5:$M$105</definedName>
    <definedName name="_xlnm._FilterDatabase" localSheetId="6" hidden="1">'３活動内容 (農業生産活動) (振興局集計)'!$A$6:$M$6</definedName>
    <definedName name="_xlnm._FilterDatabase" localSheetId="7" hidden="1">'３活動内容（多面的機能）'!$A$5:$W$105</definedName>
    <definedName name="_xlnm._FilterDatabase" localSheetId="8" hidden="1">'３活動内容（多面的機能） (振興局集計)'!$A$4:$W$19</definedName>
    <definedName name="_xlnm.Print_Area" localSheetId="1">'１協定数、協定参加者数及び交付金額'!$A$1:$O$104</definedName>
    <definedName name="_xlnm.Print_Area" localSheetId="2">'１協定数、協定参加者数及び交付金額 (振興局集計)'!$A$1:$O$21</definedName>
    <definedName name="_xlnm.Print_Area" localSheetId="3">'２地目別・基準別の交付面積'!$A$1:$S$103</definedName>
    <definedName name="_xlnm.Print_Area" localSheetId="4">'２地目別・基準別の交付面積 (振興局集計)'!$A$1:$S$20</definedName>
    <definedName name="_xlnm.Print_Titles" localSheetId="1">'１協定数、協定参加者数及び交付金額'!$3:$5</definedName>
    <definedName name="_xlnm.Print_Titles" localSheetId="2">'１協定数、協定参加者数及び交付金額 (振興局集計)'!#REF!</definedName>
    <definedName name="_xlnm.Print_Titles" localSheetId="3">'２地目別・基準別の交付面積'!$2:$4</definedName>
    <definedName name="_xlnm.Print_Titles" localSheetId="4">'２地目別・基準別の交付面積 (振興局集計)'!$2:$2</definedName>
    <definedName name="_xlnm.Print_Titles" localSheetId="5">'３活動内容 (農業生産活動)'!$4:$5</definedName>
    <definedName name="_xlnm.Print_Titles" localSheetId="6">'３活動内容 (農業生産活動) (振興局集計)'!$5:$6</definedName>
    <definedName name="_xlnm.Print_Titles" localSheetId="9">'３活動内容（集落戦略の策定状況）'!$4:$7</definedName>
    <definedName name="_xlnm.Print_Titles" localSheetId="10">'３活動内容（集落戦略の策定状況） (振興局集計)'!#REF!</definedName>
    <definedName name="_xlnm.Print_Titles" localSheetId="7">'３活動内容（多面的機能）'!$4:$5</definedName>
    <definedName name="_xlnm.Print_Titles" localSheetId="8">'３活動内容（多面的機能） (振興局集計)'!#REF!</definedName>
    <definedName name="都道府県名" localSheetId="2">#REF!</definedName>
    <definedName name="都道府県名" localSheetId="4">#REF!</definedName>
    <definedName name="都道府県名" localSheetId="6">#REF!</definedName>
    <definedName name="都道府県名" localSheetId="10">#REF!</definedName>
    <definedName name="都道府県名" localSheetId="8">#REF!</definedName>
    <definedName name="都道府県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6" l="1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C22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9" i="16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D16" i="15"/>
  <c r="E16" i="15"/>
  <c r="F16" i="15"/>
  <c r="G16" i="15"/>
  <c r="H16" i="15"/>
  <c r="I16" i="15"/>
  <c r="J16" i="15"/>
  <c r="J21" i="15" s="1"/>
  <c r="K16" i="15"/>
  <c r="L16" i="15"/>
  <c r="M16" i="15"/>
  <c r="N16" i="15"/>
  <c r="O16" i="15"/>
  <c r="P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7" i="15"/>
  <c r="G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D7" i="14"/>
  <c r="E7" i="14"/>
  <c r="F7" i="14"/>
  <c r="G7" i="14"/>
  <c r="H7" i="14"/>
  <c r="I7" i="14"/>
  <c r="J7" i="14"/>
  <c r="K7" i="14"/>
  <c r="L7" i="14"/>
  <c r="M7" i="14"/>
  <c r="D8" i="14"/>
  <c r="E8" i="14"/>
  <c r="F8" i="14"/>
  <c r="G8" i="14"/>
  <c r="H8" i="14"/>
  <c r="I8" i="14"/>
  <c r="J8" i="14"/>
  <c r="K8" i="14"/>
  <c r="L8" i="14"/>
  <c r="M8" i="14"/>
  <c r="D9" i="14"/>
  <c r="E9" i="14"/>
  <c r="F9" i="14"/>
  <c r="G9" i="14"/>
  <c r="H9" i="14"/>
  <c r="I9" i="14"/>
  <c r="J9" i="14"/>
  <c r="K9" i="14"/>
  <c r="L9" i="14"/>
  <c r="M9" i="14"/>
  <c r="D10" i="14"/>
  <c r="E10" i="14"/>
  <c r="F10" i="14"/>
  <c r="G10" i="14"/>
  <c r="H10" i="14"/>
  <c r="I10" i="14"/>
  <c r="J10" i="14"/>
  <c r="K10" i="14"/>
  <c r="L10" i="14"/>
  <c r="M10" i="14"/>
  <c r="D11" i="14"/>
  <c r="E11" i="14"/>
  <c r="F11" i="14"/>
  <c r="G11" i="14"/>
  <c r="H11" i="14"/>
  <c r="I11" i="14"/>
  <c r="J11" i="14"/>
  <c r="K11" i="14"/>
  <c r="L11" i="14"/>
  <c r="M11" i="14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I21" i="14" s="1"/>
  <c r="J20" i="14"/>
  <c r="J21" i="14" s="1"/>
  <c r="K20" i="14"/>
  <c r="L20" i="14"/>
  <c r="L21" i="14" s="1"/>
  <c r="M20" i="14"/>
  <c r="M21" i="14" s="1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7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I6" i="17"/>
  <c r="J6" i="17"/>
  <c r="K6" i="17"/>
  <c r="M6" i="17"/>
  <c r="N6" i="17"/>
  <c r="O6" i="17"/>
  <c r="P6" i="17"/>
  <c r="R6" i="17"/>
  <c r="S6" i="17"/>
  <c r="I7" i="17"/>
  <c r="J7" i="17"/>
  <c r="K7" i="17"/>
  <c r="M7" i="17"/>
  <c r="N7" i="17"/>
  <c r="O7" i="17"/>
  <c r="P7" i="17"/>
  <c r="R7" i="17"/>
  <c r="S7" i="17"/>
  <c r="I8" i="17"/>
  <c r="J8" i="17"/>
  <c r="K8" i="17"/>
  <c r="M8" i="17"/>
  <c r="N8" i="17"/>
  <c r="O8" i="17"/>
  <c r="P8" i="17"/>
  <c r="R8" i="17"/>
  <c r="S8" i="17"/>
  <c r="I9" i="17"/>
  <c r="J9" i="17"/>
  <c r="K9" i="17"/>
  <c r="M9" i="17"/>
  <c r="N9" i="17"/>
  <c r="O9" i="17"/>
  <c r="P9" i="17"/>
  <c r="R9" i="17"/>
  <c r="S9" i="17"/>
  <c r="I10" i="17"/>
  <c r="J10" i="17"/>
  <c r="K10" i="17"/>
  <c r="M10" i="17"/>
  <c r="N10" i="17"/>
  <c r="O10" i="17"/>
  <c r="P10" i="17"/>
  <c r="R10" i="17"/>
  <c r="S10" i="17"/>
  <c r="I11" i="17"/>
  <c r="J11" i="17"/>
  <c r="K11" i="17"/>
  <c r="M11" i="17"/>
  <c r="N11" i="17"/>
  <c r="O11" i="17"/>
  <c r="P11" i="17"/>
  <c r="R11" i="17"/>
  <c r="S11" i="17"/>
  <c r="I12" i="17"/>
  <c r="J12" i="17"/>
  <c r="K12" i="17"/>
  <c r="M12" i="17"/>
  <c r="N12" i="17"/>
  <c r="O12" i="17"/>
  <c r="P12" i="17"/>
  <c r="R12" i="17"/>
  <c r="S12" i="17"/>
  <c r="I13" i="17"/>
  <c r="J13" i="17"/>
  <c r="K13" i="17"/>
  <c r="M13" i="17"/>
  <c r="N13" i="17"/>
  <c r="O13" i="17"/>
  <c r="P13" i="17"/>
  <c r="R13" i="17"/>
  <c r="S13" i="17"/>
  <c r="I14" i="17"/>
  <c r="J14" i="17"/>
  <c r="K14" i="17"/>
  <c r="M14" i="17"/>
  <c r="N14" i="17"/>
  <c r="O14" i="17"/>
  <c r="P14" i="17"/>
  <c r="R14" i="17"/>
  <c r="S14" i="17"/>
  <c r="I15" i="17"/>
  <c r="J15" i="17"/>
  <c r="K15" i="17"/>
  <c r="M15" i="17"/>
  <c r="N15" i="17"/>
  <c r="O15" i="17"/>
  <c r="P15" i="17"/>
  <c r="R15" i="17"/>
  <c r="S15" i="17"/>
  <c r="I16" i="17"/>
  <c r="J16" i="17"/>
  <c r="K16" i="17"/>
  <c r="M16" i="17"/>
  <c r="N16" i="17"/>
  <c r="O16" i="17"/>
  <c r="P16" i="17"/>
  <c r="R16" i="17"/>
  <c r="S16" i="17"/>
  <c r="I17" i="17"/>
  <c r="J17" i="17"/>
  <c r="K17" i="17"/>
  <c r="M17" i="17"/>
  <c r="N17" i="17"/>
  <c r="O17" i="17"/>
  <c r="P17" i="17"/>
  <c r="R17" i="17"/>
  <c r="S17" i="17"/>
  <c r="I18" i="17"/>
  <c r="J18" i="17"/>
  <c r="K18" i="17"/>
  <c r="M18" i="17"/>
  <c r="N18" i="17"/>
  <c r="O18" i="17"/>
  <c r="P18" i="17"/>
  <c r="R18" i="17"/>
  <c r="S18" i="17"/>
  <c r="I19" i="17"/>
  <c r="J19" i="17"/>
  <c r="K19" i="17"/>
  <c r="M19" i="17"/>
  <c r="N19" i="17"/>
  <c r="O19" i="17"/>
  <c r="P19" i="17"/>
  <c r="R19" i="17"/>
  <c r="S19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7" i="12"/>
  <c r="E7" i="17"/>
  <c r="F7" i="17"/>
  <c r="G7" i="17"/>
  <c r="E8" i="17"/>
  <c r="F8" i="17"/>
  <c r="G8" i="17"/>
  <c r="E9" i="17"/>
  <c r="F9" i="17"/>
  <c r="G9" i="17"/>
  <c r="E10" i="17"/>
  <c r="F10" i="17"/>
  <c r="G10" i="17"/>
  <c r="E11" i="17"/>
  <c r="F11" i="17"/>
  <c r="G11" i="17"/>
  <c r="E12" i="17"/>
  <c r="F12" i="17"/>
  <c r="G12" i="17"/>
  <c r="E13" i="17"/>
  <c r="F13" i="17"/>
  <c r="G13" i="17"/>
  <c r="E14" i="17"/>
  <c r="F14" i="17"/>
  <c r="G14" i="17"/>
  <c r="E15" i="17"/>
  <c r="F15" i="17"/>
  <c r="G15" i="17"/>
  <c r="E16" i="17"/>
  <c r="F16" i="17"/>
  <c r="G16" i="17"/>
  <c r="E17" i="17"/>
  <c r="F17" i="17"/>
  <c r="G17" i="17"/>
  <c r="E18" i="17"/>
  <c r="F18" i="17"/>
  <c r="G18" i="17"/>
  <c r="E19" i="17"/>
  <c r="F19" i="17"/>
  <c r="G19" i="17"/>
  <c r="F6" i="17"/>
  <c r="G6" i="17"/>
  <c r="E6" i="17"/>
  <c r="H21" i="14"/>
  <c r="F21" i="14"/>
  <c r="D21" i="14"/>
  <c r="P20" i="17"/>
  <c r="M20" i="17"/>
  <c r="J20" i="17"/>
  <c r="I20" i="17"/>
  <c r="O20" i="12"/>
  <c r="N20" i="12"/>
  <c r="L20" i="12"/>
  <c r="K20" i="12"/>
  <c r="I20" i="12"/>
  <c r="H20" i="12"/>
  <c r="F20" i="12"/>
  <c r="E20" i="12"/>
  <c r="B20" i="12"/>
  <c r="O19" i="12"/>
  <c r="N19" i="12"/>
  <c r="L19" i="12"/>
  <c r="K19" i="12"/>
  <c r="I19" i="12"/>
  <c r="H19" i="12"/>
  <c r="F19" i="12"/>
  <c r="E19" i="12"/>
  <c r="B19" i="12"/>
  <c r="O18" i="12"/>
  <c r="N18" i="12"/>
  <c r="L18" i="12"/>
  <c r="K18" i="12"/>
  <c r="I18" i="12"/>
  <c r="H18" i="12"/>
  <c r="F18" i="12"/>
  <c r="E18" i="12"/>
  <c r="B18" i="12"/>
  <c r="O17" i="12"/>
  <c r="N17" i="12"/>
  <c r="L17" i="12"/>
  <c r="K17" i="12"/>
  <c r="I17" i="12"/>
  <c r="H17" i="12"/>
  <c r="F17" i="12"/>
  <c r="E17" i="12"/>
  <c r="B17" i="12"/>
  <c r="O16" i="12"/>
  <c r="N16" i="12"/>
  <c r="L16" i="12"/>
  <c r="K16" i="12"/>
  <c r="I16" i="12"/>
  <c r="H16" i="12"/>
  <c r="F16" i="12"/>
  <c r="E16" i="12"/>
  <c r="B16" i="12"/>
  <c r="O15" i="12"/>
  <c r="N15" i="12"/>
  <c r="L15" i="12"/>
  <c r="K15" i="12"/>
  <c r="I15" i="12"/>
  <c r="H15" i="12"/>
  <c r="F15" i="12"/>
  <c r="E15" i="12"/>
  <c r="B15" i="12"/>
  <c r="O14" i="12"/>
  <c r="N14" i="12"/>
  <c r="L14" i="12"/>
  <c r="K14" i="12"/>
  <c r="I14" i="12"/>
  <c r="H14" i="12"/>
  <c r="F14" i="12"/>
  <c r="E14" i="12"/>
  <c r="B14" i="12"/>
  <c r="O13" i="12"/>
  <c r="N13" i="12"/>
  <c r="L13" i="12"/>
  <c r="K13" i="12"/>
  <c r="I13" i="12"/>
  <c r="H13" i="12"/>
  <c r="F13" i="12"/>
  <c r="E13" i="12"/>
  <c r="B13" i="12"/>
  <c r="O12" i="12"/>
  <c r="N12" i="12"/>
  <c r="L12" i="12"/>
  <c r="K12" i="12"/>
  <c r="I12" i="12"/>
  <c r="H12" i="12"/>
  <c r="F12" i="12"/>
  <c r="E12" i="12"/>
  <c r="B12" i="12"/>
  <c r="O11" i="12"/>
  <c r="N11" i="12"/>
  <c r="L11" i="12"/>
  <c r="K11" i="12"/>
  <c r="I11" i="12"/>
  <c r="H11" i="12"/>
  <c r="F11" i="12"/>
  <c r="E11" i="12"/>
  <c r="B11" i="12"/>
  <c r="O10" i="12"/>
  <c r="N10" i="12"/>
  <c r="L10" i="12"/>
  <c r="K10" i="12"/>
  <c r="I10" i="12"/>
  <c r="H10" i="12"/>
  <c r="F10" i="12"/>
  <c r="E10" i="12"/>
  <c r="B10" i="12"/>
  <c r="O9" i="12"/>
  <c r="N9" i="12"/>
  <c r="L9" i="12"/>
  <c r="K9" i="12"/>
  <c r="I9" i="12"/>
  <c r="H9" i="12"/>
  <c r="F9" i="12"/>
  <c r="E9" i="12"/>
  <c r="B9" i="12"/>
  <c r="O8" i="12"/>
  <c r="N8" i="12"/>
  <c r="L8" i="12"/>
  <c r="K8" i="12"/>
  <c r="I8" i="12"/>
  <c r="H8" i="12"/>
  <c r="F8" i="12"/>
  <c r="E8" i="12"/>
  <c r="B8" i="12"/>
  <c r="O7" i="12"/>
  <c r="N7" i="12"/>
  <c r="L7" i="12"/>
  <c r="K7" i="12"/>
  <c r="K21" i="12" s="1"/>
  <c r="I7" i="12"/>
  <c r="I21" i="12" s="1"/>
  <c r="H7" i="12"/>
  <c r="F7" i="12"/>
  <c r="E7" i="12"/>
  <c r="E21" i="12" s="1"/>
  <c r="O21" i="15" l="1"/>
  <c r="L21" i="15"/>
  <c r="H21" i="15"/>
  <c r="D21" i="15"/>
  <c r="M21" i="15"/>
  <c r="I21" i="15"/>
  <c r="E21" i="15"/>
  <c r="N21" i="15"/>
  <c r="F21" i="15"/>
  <c r="K21" i="15"/>
  <c r="P21" i="15"/>
  <c r="C21" i="15"/>
  <c r="E21" i="14"/>
  <c r="K21" i="14"/>
  <c r="G21" i="14"/>
  <c r="B21" i="14"/>
  <c r="C21" i="14"/>
  <c r="K20" i="17"/>
  <c r="O20" i="17"/>
  <c r="S20" i="17"/>
  <c r="N20" i="17"/>
  <c r="R20" i="17"/>
  <c r="F20" i="17"/>
  <c r="E20" i="17"/>
  <c r="G20" i="17"/>
  <c r="H21" i="12"/>
  <c r="L21" i="12"/>
  <c r="F21" i="12"/>
  <c r="N21" i="12"/>
  <c r="O21" i="12"/>
  <c r="K103" i="2"/>
  <c r="E22" i="16" l="1"/>
  <c r="E21" i="16"/>
  <c r="E20" i="16"/>
  <c r="E18" i="16"/>
  <c r="E15" i="16"/>
  <c r="E14" i="16"/>
  <c r="E13" i="16"/>
  <c r="E12" i="16"/>
  <c r="E10" i="16"/>
  <c r="D23" i="16"/>
  <c r="E11" i="16" l="1"/>
  <c r="E16" i="16"/>
  <c r="E17" i="16"/>
  <c r="E19" i="16"/>
  <c r="C23" i="16"/>
  <c r="E23" i="16" s="1"/>
  <c r="E9" i="16"/>
  <c r="P103" i="2"/>
  <c r="O103" i="2"/>
  <c r="D114" i="11" l="1"/>
  <c r="E114" i="11" s="1"/>
  <c r="D115" i="11"/>
  <c r="E115" i="11" s="1"/>
  <c r="D116" i="11"/>
  <c r="E116" i="11" s="1"/>
  <c r="D117" i="11"/>
  <c r="E117" i="11" s="1"/>
  <c r="D118" i="11"/>
  <c r="E118" i="11" s="1"/>
  <c r="D119" i="11"/>
  <c r="E119" i="11" s="1"/>
  <c r="D120" i="11"/>
  <c r="E120" i="11" s="1"/>
  <c r="D121" i="11"/>
  <c r="E121" i="11" s="1"/>
  <c r="D122" i="11"/>
  <c r="E122" i="11" s="1"/>
  <c r="D123" i="11"/>
  <c r="E123" i="11" s="1"/>
  <c r="D124" i="11"/>
  <c r="E124" i="11" s="1"/>
  <c r="D125" i="11"/>
  <c r="E125" i="11" s="1"/>
  <c r="D126" i="11"/>
  <c r="E126" i="11" s="1"/>
  <c r="D127" i="11"/>
  <c r="E127" i="11" s="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14" i="11"/>
  <c r="C128" i="11" s="1"/>
  <c r="D106" i="11"/>
  <c r="E106" i="11" s="1"/>
  <c r="C106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8" i="11"/>
  <c r="D128" i="11" l="1"/>
  <c r="E128" i="11" s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8" i="12" s="1"/>
  <c r="M25" i="9"/>
  <c r="M26" i="9"/>
  <c r="M27" i="9"/>
  <c r="M28" i="9"/>
  <c r="M29" i="9"/>
  <c r="M30" i="9"/>
  <c r="M31" i="9"/>
  <c r="M32" i="9"/>
  <c r="M33" i="9"/>
  <c r="M11" i="12" s="1"/>
  <c r="M34" i="9"/>
  <c r="M35" i="9"/>
  <c r="M12" i="12" s="1"/>
  <c r="M36" i="9"/>
  <c r="M13" i="12" s="1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18" i="12" s="1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6" i="9"/>
  <c r="M7" i="12" s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8" i="12" s="1"/>
  <c r="J25" i="9"/>
  <c r="J26" i="9"/>
  <c r="J27" i="9"/>
  <c r="J28" i="9"/>
  <c r="J29" i="9"/>
  <c r="J30" i="9"/>
  <c r="J31" i="9"/>
  <c r="J32" i="9"/>
  <c r="J33" i="9"/>
  <c r="J34" i="9"/>
  <c r="J35" i="9"/>
  <c r="J12" i="12" s="1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15" i="12" s="1"/>
  <c r="J63" i="9"/>
  <c r="J64" i="9"/>
  <c r="J65" i="9"/>
  <c r="J66" i="9"/>
  <c r="J67" i="9"/>
  <c r="J68" i="9"/>
  <c r="J69" i="9"/>
  <c r="J70" i="9"/>
  <c r="J16" i="12" s="1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8" i="12" s="1"/>
  <c r="G25" i="9"/>
  <c r="G26" i="9"/>
  <c r="G27" i="9"/>
  <c r="G28" i="9"/>
  <c r="G29" i="9"/>
  <c r="G30" i="9"/>
  <c r="G31" i="9"/>
  <c r="G32" i="9"/>
  <c r="G33" i="9"/>
  <c r="G11" i="12" s="1"/>
  <c r="G34" i="9"/>
  <c r="G35" i="9"/>
  <c r="G12" i="12" s="1"/>
  <c r="G36" i="9"/>
  <c r="G13" i="12" s="1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18" i="12" s="1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6" i="9"/>
  <c r="G7" i="12" s="1"/>
  <c r="D7" i="9"/>
  <c r="C7" i="9" s="1"/>
  <c r="D8" i="9"/>
  <c r="D9" i="9"/>
  <c r="D10" i="9"/>
  <c r="C10" i="9" s="1"/>
  <c r="D11" i="9"/>
  <c r="C11" i="9" s="1"/>
  <c r="D12" i="9"/>
  <c r="D13" i="9"/>
  <c r="D14" i="9"/>
  <c r="C14" i="9" s="1"/>
  <c r="D15" i="9"/>
  <c r="C15" i="9" s="1"/>
  <c r="D16" i="9"/>
  <c r="D17" i="9"/>
  <c r="D18" i="9"/>
  <c r="C18" i="9" s="1"/>
  <c r="D19" i="9"/>
  <c r="C19" i="9" s="1"/>
  <c r="D20" i="9"/>
  <c r="D21" i="9"/>
  <c r="D22" i="9"/>
  <c r="C22" i="9" s="1"/>
  <c r="D23" i="9"/>
  <c r="C23" i="9" s="1"/>
  <c r="D24" i="9"/>
  <c r="D8" i="12" s="1"/>
  <c r="D25" i="9"/>
  <c r="D26" i="9"/>
  <c r="C26" i="9" s="1"/>
  <c r="D27" i="9"/>
  <c r="C27" i="9" s="1"/>
  <c r="D28" i="9"/>
  <c r="D29" i="9"/>
  <c r="D30" i="9"/>
  <c r="C30" i="9" s="1"/>
  <c r="D31" i="9"/>
  <c r="C31" i="9" s="1"/>
  <c r="D32" i="9"/>
  <c r="D33" i="9"/>
  <c r="D34" i="9"/>
  <c r="C34" i="9" s="1"/>
  <c r="D35" i="9"/>
  <c r="D36" i="9"/>
  <c r="D37" i="9"/>
  <c r="D38" i="9"/>
  <c r="C38" i="9" s="1"/>
  <c r="D39" i="9"/>
  <c r="D40" i="9"/>
  <c r="D41" i="9"/>
  <c r="D42" i="9"/>
  <c r="C42" i="9" s="1"/>
  <c r="D43" i="9"/>
  <c r="C43" i="9" s="1"/>
  <c r="D44" i="9"/>
  <c r="D45" i="9"/>
  <c r="D46" i="9"/>
  <c r="C46" i="9" s="1"/>
  <c r="D47" i="9"/>
  <c r="C47" i="9" s="1"/>
  <c r="D48" i="9"/>
  <c r="D49" i="9"/>
  <c r="D50" i="9"/>
  <c r="C50" i="9" s="1"/>
  <c r="D51" i="9"/>
  <c r="C51" i="9" s="1"/>
  <c r="D52" i="9"/>
  <c r="D53" i="9"/>
  <c r="D54" i="9"/>
  <c r="C54" i="9" s="1"/>
  <c r="D55" i="9"/>
  <c r="C55" i="9" s="1"/>
  <c r="D56" i="9"/>
  <c r="D57" i="9"/>
  <c r="D58" i="9"/>
  <c r="C58" i="9" s="1"/>
  <c r="D59" i="9"/>
  <c r="C59" i="9" s="1"/>
  <c r="D60" i="9"/>
  <c r="D61" i="9"/>
  <c r="D62" i="9"/>
  <c r="D63" i="9"/>
  <c r="C63" i="9" s="1"/>
  <c r="D64" i="9"/>
  <c r="D65" i="9"/>
  <c r="D66" i="9"/>
  <c r="C66" i="9" s="1"/>
  <c r="D67" i="9"/>
  <c r="C67" i="9" s="1"/>
  <c r="D68" i="9"/>
  <c r="D69" i="9"/>
  <c r="D70" i="9"/>
  <c r="D71" i="9"/>
  <c r="C71" i="9" s="1"/>
  <c r="D72" i="9"/>
  <c r="D73" i="9"/>
  <c r="D74" i="9"/>
  <c r="C74" i="9" s="1"/>
  <c r="D75" i="9"/>
  <c r="C75" i="9" s="1"/>
  <c r="D76" i="9"/>
  <c r="D77" i="9"/>
  <c r="D78" i="9"/>
  <c r="C78" i="9" s="1"/>
  <c r="D79" i="9"/>
  <c r="C79" i="9" s="1"/>
  <c r="D80" i="9"/>
  <c r="D81" i="9"/>
  <c r="D82" i="9"/>
  <c r="C82" i="9" s="1"/>
  <c r="D83" i="9"/>
  <c r="C83" i="9" s="1"/>
  <c r="D84" i="9"/>
  <c r="D85" i="9"/>
  <c r="D86" i="9"/>
  <c r="C86" i="9" s="1"/>
  <c r="D87" i="9"/>
  <c r="C87" i="9" s="1"/>
  <c r="D88" i="9"/>
  <c r="D89" i="9"/>
  <c r="D90" i="9"/>
  <c r="C90" i="9" s="1"/>
  <c r="D91" i="9"/>
  <c r="D92" i="9"/>
  <c r="D93" i="9"/>
  <c r="D94" i="9"/>
  <c r="C94" i="9" s="1"/>
  <c r="D95" i="9"/>
  <c r="C95" i="9" s="1"/>
  <c r="D96" i="9"/>
  <c r="D97" i="9"/>
  <c r="D98" i="9"/>
  <c r="C98" i="9" s="1"/>
  <c r="D99" i="9"/>
  <c r="D100" i="9"/>
  <c r="D101" i="9"/>
  <c r="D102" i="9"/>
  <c r="C102" i="9" s="1"/>
  <c r="D103" i="9"/>
  <c r="C103" i="9" s="1"/>
  <c r="D6" i="9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7" i="17" s="1"/>
  <c r="Q24" i="2"/>
  <c r="Q25" i="2"/>
  <c r="Q26" i="2"/>
  <c r="Q27" i="2"/>
  <c r="Q28" i="2"/>
  <c r="Q9" i="17" s="1"/>
  <c r="Q29" i="2"/>
  <c r="Q30" i="2"/>
  <c r="Q31" i="2"/>
  <c r="Q32" i="2"/>
  <c r="Q10" i="17" s="1"/>
  <c r="Q33" i="2"/>
  <c r="Q34" i="2"/>
  <c r="Q11" i="17" s="1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7" i="17" s="1"/>
  <c r="L24" i="2"/>
  <c r="L8" i="17" s="1"/>
  <c r="L25" i="2"/>
  <c r="L26" i="2"/>
  <c r="L27" i="2"/>
  <c r="L28" i="2"/>
  <c r="L9" i="17" s="1"/>
  <c r="L29" i="2"/>
  <c r="L30" i="2"/>
  <c r="L31" i="2"/>
  <c r="L32" i="2"/>
  <c r="L10" i="17" s="1"/>
  <c r="L33" i="2"/>
  <c r="L34" i="2"/>
  <c r="L11" i="17" s="1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C18" i="2" s="1"/>
  <c r="D19" i="2"/>
  <c r="D20" i="2"/>
  <c r="D21" i="2"/>
  <c r="D22" i="2"/>
  <c r="D23" i="2"/>
  <c r="D7" i="17" s="1"/>
  <c r="D24" i="2"/>
  <c r="D25" i="2"/>
  <c r="D26" i="2"/>
  <c r="D27" i="2"/>
  <c r="D28" i="2"/>
  <c r="D9" i="17" s="1"/>
  <c r="D29" i="2"/>
  <c r="D30" i="2"/>
  <c r="D31" i="2"/>
  <c r="D32" i="2"/>
  <c r="D10" i="17" s="1"/>
  <c r="D33" i="2"/>
  <c r="D34" i="2"/>
  <c r="D11" i="17" s="1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7" i="17" s="1"/>
  <c r="H24" i="2"/>
  <c r="H25" i="2"/>
  <c r="H26" i="2"/>
  <c r="H27" i="2"/>
  <c r="H28" i="2"/>
  <c r="H29" i="2"/>
  <c r="H30" i="2"/>
  <c r="H31" i="2"/>
  <c r="H32" i="2"/>
  <c r="H33" i="2"/>
  <c r="H34" i="2"/>
  <c r="H11" i="17" s="1"/>
  <c r="H35" i="2"/>
  <c r="H12" i="17" s="1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17" i="17" s="1"/>
  <c r="H84" i="2"/>
  <c r="H85" i="2"/>
  <c r="H86" i="2"/>
  <c r="H87" i="2"/>
  <c r="C87" i="2" s="1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5" i="2"/>
  <c r="H6" i="17" s="1"/>
  <c r="D5" i="2"/>
  <c r="H14" i="17" l="1"/>
  <c r="D18" i="17"/>
  <c r="L16" i="17"/>
  <c r="Q19" i="17"/>
  <c r="Q18" i="17"/>
  <c r="Q13" i="17"/>
  <c r="C14" i="2"/>
  <c r="H15" i="17"/>
  <c r="D19" i="17"/>
  <c r="D13" i="17"/>
  <c r="C5" i="2"/>
  <c r="D6" i="17"/>
  <c r="H16" i="17"/>
  <c r="H10" i="17"/>
  <c r="H9" i="17"/>
  <c r="H8" i="17"/>
  <c r="H20" i="17" s="1"/>
  <c r="D15" i="17"/>
  <c r="D14" i="17"/>
  <c r="L17" i="17"/>
  <c r="L12" i="17"/>
  <c r="Q15" i="17"/>
  <c r="Q14" i="17"/>
  <c r="Q6" i="17"/>
  <c r="D16" i="17"/>
  <c r="D8" i="17"/>
  <c r="D20" i="17" s="1"/>
  <c r="L19" i="17"/>
  <c r="L18" i="17"/>
  <c r="L13" i="17"/>
  <c r="Q16" i="17"/>
  <c r="Q8" i="17"/>
  <c r="H19" i="17"/>
  <c r="H18" i="17"/>
  <c r="H13" i="17"/>
  <c r="D17" i="17"/>
  <c r="D12" i="17"/>
  <c r="L15" i="17"/>
  <c r="L14" i="17"/>
  <c r="L6" i="17"/>
  <c r="Q17" i="17"/>
  <c r="Q12" i="17"/>
  <c r="C62" i="9"/>
  <c r="D15" i="12"/>
  <c r="D17" i="12"/>
  <c r="D11" i="12"/>
  <c r="D10" i="12"/>
  <c r="D9" i="12"/>
  <c r="G20" i="12"/>
  <c r="G19" i="12"/>
  <c r="G14" i="12"/>
  <c r="J17" i="12"/>
  <c r="J11" i="12"/>
  <c r="J10" i="12"/>
  <c r="J9" i="12"/>
  <c r="M20" i="12"/>
  <c r="M19" i="12"/>
  <c r="M14" i="12"/>
  <c r="C6" i="9"/>
  <c r="D7" i="12"/>
  <c r="D18" i="12"/>
  <c r="D13" i="12"/>
  <c r="G16" i="12"/>
  <c r="G15" i="12"/>
  <c r="J7" i="12"/>
  <c r="J18" i="12"/>
  <c r="J13" i="12"/>
  <c r="M16" i="12"/>
  <c r="M15" i="12"/>
  <c r="C70" i="9"/>
  <c r="D16" i="12"/>
  <c r="C99" i="9"/>
  <c r="C20" i="12" s="1"/>
  <c r="D20" i="12"/>
  <c r="C91" i="9"/>
  <c r="D19" i="12"/>
  <c r="C39" i="9"/>
  <c r="D14" i="12"/>
  <c r="C35" i="9"/>
  <c r="C12" i="12" s="1"/>
  <c r="D12" i="12"/>
  <c r="G17" i="12"/>
  <c r="G10" i="12"/>
  <c r="G9" i="12"/>
  <c r="G21" i="12" s="1"/>
  <c r="J20" i="12"/>
  <c r="J19" i="12"/>
  <c r="J14" i="12"/>
  <c r="M17" i="12"/>
  <c r="M10" i="12"/>
  <c r="M9" i="12"/>
  <c r="M21" i="12" s="1"/>
  <c r="C101" i="9"/>
  <c r="C97" i="9"/>
  <c r="C93" i="9"/>
  <c r="C89" i="9"/>
  <c r="C85" i="9"/>
  <c r="C81" i="9"/>
  <c r="C77" i="9"/>
  <c r="C73" i="9"/>
  <c r="C69" i="9"/>
  <c r="C65" i="9"/>
  <c r="C61" i="9"/>
  <c r="C57" i="9"/>
  <c r="C53" i="9"/>
  <c r="C49" i="9"/>
  <c r="C45" i="9"/>
  <c r="C41" i="9"/>
  <c r="C37" i="9"/>
  <c r="C33" i="9"/>
  <c r="C11" i="12" s="1"/>
  <c r="C29" i="9"/>
  <c r="C25" i="9"/>
  <c r="C9" i="12" s="1"/>
  <c r="C21" i="9"/>
  <c r="C17" i="9"/>
  <c r="C13" i="9"/>
  <c r="C9" i="9"/>
  <c r="C100" i="9"/>
  <c r="C96" i="9"/>
  <c r="C92" i="9"/>
  <c r="C88" i="9"/>
  <c r="C84" i="9"/>
  <c r="C80" i="9"/>
  <c r="C76" i="9"/>
  <c r="C72" i="9"/>
  <c r="C68" i="9"/>
  <c r="C64" i="9"/>
  <c r="C60" i="9"/>
  <c r="C56" i="9"/>
  <c r="C52" i="9"/>
  <c r="C48" i="9"/>
  <c r="C44" i="9"/>
  <c r="C40" i="9"/>
  <c r="C36" i="9"/>
  <c r="C13" i="12" s="1"/>
  <c r="C32" i="9"/>
  <c r="C28" i="9"/>
  <c r="C24" i="9"/>
  <c r="C8" i="12" s="1"/>
  <c r="C20" i="9"/>
  <c r="C16" i="9"/>
  <c r="C12" i="9"/>
  <c r="C8" i="9"/>
  <c r="C55" i="2"/>
  <c r="C22" i="2"/>
  <c r="C10" i="2"/>
  <c r="C6" i="2"/>
  <c r="C101" i="2"/>
  <c r="C97" i="2"/>
  <c r="C93" i="2"/>
  <c r="C89" i="2"/>
  <c r="C85" i="2"/>
  <c r="C81" i="2"/>
  <c r="C77" i="2"/>
  <c r="C73" i="2"/>
  <c r="C69" i="2"/>
  <c r="C65" i="2"/>
  <c r="C61" i="2"/>
  <c r="C57" i="2"/>
  <c r="C53" i="2"/>
  <c r="C49" i="2"/>
  <c r="C45" i="2"/>
  <c r="C41" i="2"/>
  <c r="C37" i="2"/>
  <c r="C33" i="2"/>
  <c r="C29" i="2"/>
  <c r="C21" i="2"/>
  <c r="C17" i="2"/>
  <c r="C13" i="2"/>
  <c r="C9" i="2"/>
  <c r="C99" i="2"/>
  <c r="C95" i="2"/>
  <c r="C91" i="2"/>
  <c r="C83" i="2"/>
  <c r="C79" i="2"/>
  <c r="C75" i="2"/>
  <c r="C71" i="2"/>
  <c r="C67" i="2"/>
  <c r="C63" i="2"/>
  <c r="C59" i="2"/>
  <c r="C51" i="2"/>
  <c r="C47" i="2"/>
  <c r="C43" i="2"/>
  <c r="C35" i="2"/>
  <c r="C31" i="2"/>
  <c r="C27" i="2"/>
  <c r="C23" i="2"/>
  <c r="C7" i="17" s="1"/>
  <c r="C19" i="2"/>
  <c r="C15" i="2"/>
  <c r="C11" i="2"/>
  <c r="C7" i="2"/>
  <c r="C25" i="2"/>
  <c r="C102" i="2"/>
  <c r="C98" i="2"/>
  <c r="C94" i="2"/>
  <c r="C90" i="2"/>
  <c r="C18" i="17" s="1"/>
  <c r="C86" i="2"/>
  <c r="C82" i="2"/>
  <c r="C78" i="2"/>
  <c r="C74" i="2"/>
  <c r="C70" i="2"/>
  <c r="C66" i="2"/>
  <c r="C62" i="2"/>
  <c r="C58" i="2"/>
  <c r="C54" i="2"/>
  <c r="C50" i="2"/>
  <c r="C46" i="2"/>
  <c r="C42" i="2"/>
  <c r="C38" i="2"/>
  <c r="C34" i="2"/>
  <c r="C11" i="17" s="1"/>
  <c r="C30" i="2"/>
  <c r="C39" i="2"/>
  <c r="C26" i="2"/>
  <c r="C100" i="2"/>
  <c r="C96" i="2"/>
  <c r="C92" i="2"/>
  <c r="C88" i="2"/>
  <c r="C84" i="2"/>
  <c r="C80" i="2"/>
  <c r="C76" i="2"/>
  <c r="C16" i="17" s="1"/>
  <c r="C72" i="2"/>
  <c r="C68" i="2"/>
  <c r="C64" i="2"/>
  <c r="C60" i="2"/>
  <c r="C56" i="2"/>
  <c r="C52" i="2"/>
  <c r="C48" i="2"/>
  <c r="C44" i="2"/>
  <c r="C40" i="2"/>
  <c r="C36" i="2"/>
  <c r="C32" i="2"/>
  <c r="C10" i="17" s="1"/>
  <c r="C28" i="2"/>
  <c r="C9" i="17" s="1"/>
  <c r="C24" i="2"/>
  <c r="C20" i="2"/>
  <c r="C16" i="2"/>
  <c r="C12" i="2"/>
  <c r="C8" i="2"/>
  <c r="O104" i="9"/>
  <c r="C12" i="17" l="1"/>
  <c r="L20" i="17"/>
  <c r="Q20" i="17"/>
  <c r="C6" i="17"/>
  <c r="C20" i="17" s="1"/>
  <c r="C19" i="17"/>
  <c r="C17" i="17"/>
  <c r="C14" i="17"/>
  <c r="C8" i="17"/>
  <c r="C13" i="17"/>
  <c r="C15" i="17"/>
  <c r="C14" i="12"/>
  <c r="C10" i="12"/>
  <c r="C17" i="12"/>
  <c r="J21" i="12"/>
  <c r="C19" i="12"/>
  <c r="D21" i="12"/>
  <c r="C16" i="12"/>
  <c r="C18" i="12"/>
  <c r="C7" i="12"/>
  <c r="C15" i="12"/>
  <c r="C104" i="5"/>
  <c r="C21" i="12" l="1"/>
  <c r="J104" i="9"/>
  <c r="D103" i="2" l="1"/>
  <c r="C103" i="2"/>
  <c r="G104" i="5" l="1"/>
  <c r="E103" i="2" l="1"/>
  <c r="F103" i="2"/>
  <c r="G103" i="2"/>
  <c r="H103" i="2"/>
  <c r="I103" i="2"/>
  <c r="J103" i="2"/>
  <c r="L103" i="2"/>
  <c r="M103" i="2"/>
  <c r="N103" i="2"/>
  <c r="Q103" i="2"/>
  <c r="R103" i="2"/>
  <c r="S103" i="2"/>
  <c r="D104" i="5" l="1"/>
  <c r="E104" i="5"/>
  <c r="F104" i="5"/>
  <c r="H104" i="5"/>
  <c r="I104" i="5"/>
  <c r="J104" i="5"/>
  <c r="K104" i="5"/>
  <c r="L104" i="5"/>
  <c r="M104" i="5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C104" i="4"/>
  <c r="N104" i="9" l="1"/>
  <c r="M104" i="9"/>
  <c r="L104" i="9"/>
  <c r="K104" i="9"/>
  <c r="D104" i="9"/>
  <c r="E104" i="9"/>
  <c r="F104" i="9"/>
  <c r="G104" i="9"/>
  <c r="H104" i="9"/>
  <c r="I104" i="9"/>
  <c r="C104" i="9"/>
  <c r="B104" i="9"/>
  <c r="B104" i="5" l="1"/>
</calcChain>
</file>

<file path=xl/sharedStrings.xml><?xml version="1.0" encoding="utf-8"?>
<sst xmlns="http://schemas.openxmlformats.org/spreadsheetml/2006/main" count="1260" uniqueCount="195">
  <si>
    <t>振興局</t>
    <rPh sb="0" eb="3">
      <t>シンコウキョク</t>
    </rPh>
    <phoneticPr fontId="2"/>
  </si>
  <si>
    <t>市町村</t>
    <rPh sb="0" eb="3">
      <t>シチョウソン</t>
    </rPh>
    <phoneticPr fontId="2"/>
  </si>
  <si>
    <t>基礎単価</t>
    <rPh sb="0" eb="2">
      <t>キソ</t>
    </rPh>
    <rPh sb="2" eb="4">
      <t>タンカ</t>
    </rPh>
    <phoneticPr fontId="2"/>
  </si>
  <si>
    <t>体制整備単価</t>
    <rPh sb="0" eb="2">
      <t>タイセイ</t>
    </rPh>
    <rPh sb="2" eb="4">
      <t>セイビ</t>
    </rPh>
    <rPh sb="4" eb="6">
      <t>タンカ</t>
    </rPh>
    <phoneticPr fontId="2"/>
  </si>
  <si>
    <t>計</t>
    <rPh sb="0" eb="1">
      <t>ケイ</t>
    </rPh>
    <phoneticPr fontId="2"/>
  </si>
  <si>
    <t>協定数</t>
    <rPh sb="0" eb="2">
      <t>キョウテイ</t>
    </rPh>
    <rPh sb="2" eb="3">
      <t>スウ</t>
    </rPh>
    <phoneticPr fontId="2"/>
  </si>
  <si>
    <t>急傾斜</t>
    <rPh sb="0" eb="3">
      <t>キュウケイシャ</t>
    </rPh>
    <phoneticPr fontId="2"/>
  </si>
  <si>
    <t>緩傾斜</t>
    <rPh sb="0" eb="3">
      <t>カンケイシャ</t>
    </rPh>
    <phoneticPr fontId="2"/>
  </si>
  <si>
    <t>高齢化率・耕作放棄率</t>
    <rPh sb="0" eb="3">
      <t>コウレイカ</t>
    </rPh>
    <rPh sb="3" eb="4">
      <t>リツ</t>
    </rPh>
    <rPh sb="5" eb="7">
      <t>コウサク</t>
    </rPh>
    <rPh sb="7" eb="9">
      <t>ホウキ</t>
    </rPh>
    <rPh sb="9" eb="10">
      <t>リツ</t>
    </rPh>
    <phoneticPr fontId="2"/>
  </si>
  <si>
    <t>採草放牧地</t>
    <rPh sb="0" eb="2">
      <t>サイソウ</t>
    </rPh>
    <rPh sb="2" eb="5">
      <t>ホウボクチ</t>
    </rPh>
    <phoneticPr fontId="2"/>
  </si>
  <si>
    <t>　（１）農業生産活動等（必須事項）</t>
    <rPh sb="4" eb="6">
      <t>ノウギョウ</t>
    </rPh>
    <rPh sb="6" eb="8">
      <t>セイサン</t>
    </rPh>
    <rPh sb="8" eb="10">
      <t>カツドウ</t>
    </rPh>
    <rPh sb="10" eb="11">
      <t>トウ</t>
    </rPh>
    <rPh sb="12" eb="14">
      <t>ヒッス</t>
    </rPh>
    <rPh sb="14" eb="16">
      <t>ジコウ</t>
    </rPh>
    <phoneticPr fontId="2"/>
  </si>
  <si>
    <t>　（２）多面的機能を増進する活動（必須事項）</t>
    <rPh sb="4" eb="7">
      <t>タメンテキ</t>
    </rPh>
    <rPh sb="7" eb="9">
      <t>キノウ</t>
    </rPh>
    <rPh sb="10" eb="12">
      <t>ゾウシン</t>
    </rPh>
    <rPh sb="14" eb="16">
      <t>カツドウ</t>
    </rPh>
    <rPh sb="17" eb="19">
      <t>ヒッス</t>
    </rPh>
    <rPh sb="19" eb="21">
      <t>ジコウ</t>
    </rPh>
    <phoneticPr fontId="2"/>
  </si>
  <si>
    <t>空知</t>
    <rPh sb="0" eb="2">
      <t>ソラチ</t>
    </rPh>
    <phoneticPr fontId="2"/>
  </si>
  <si>
    <t>石狩</t>
    <rPh sb="0" eb="2">
      <t>イシカリ</t>
    </rPh>
    <phoneticPr fontId="2"/>
  </si>
  <si>
    <t>後志</t>
    <rPh sb="0" eb="2">
      <t>シリベシ</t>
    </rPh>
    <phoneticPr fontId="2"/>
  </si>
  <si>
    <t>胆振</t>
    <rPh sb="0" eb="2">
      <t>イブリ</t>
    </rPh>
    <phoneticPr fontId="2"/>
  </si>
  <si>
    <t>日高</t>
    <rPh sb="0" eb="2">
      <t>ヒダカ</t>
    </rPh>
    <phoneticPr fontId="2"/>
  </si>
  <si>
    <t>渡島</t>
    <rPh sb="0" eb="2">
      <t>オシマ</t>
    </rPh>
    <phoneticPr fontId="2"/>
  </si>
  <si>
    <t>檜山</t>
    <rPh sb="0" eb="2">
      <t>ヒヤマ</t>
    </rPh>
    <phoneticPr fontId="2"/>
  </si>
  <si>
    <t>上川</t>
    <rPh sb="0" eb="2">
      <t>カミカワ</t>
    </rPh>
    <phoneticPr fontId="2"/>
  </si>
  <si>
    <t>留萌</t>
    <rPh sb="0" eb="2">
      <t>ルモイ</t>
    </rPh>
    <phoneticPr fontId="2"/>
  </si>
  <si>
    <t>宗谷</t>
    <rPh sb="0" eb="2">
      <t>ソウヤ</t>
    </rPh>
    <phoneticPr fontId="2"/>
  </si>
  <si>
    <t>オホーツク</t>
    <phoneticPr fontId="2"/>
  </si>
  <si>
    <t>十勝</t>
    <rPh sb="0" eb="2">
      <t>トカチ</t>
    </rPh>
    <phoneticPr fontId="2"/>
  </si>
  <si>
    <t>釧路</t>
    <rPh sb="0" eb="2">
      <t>クシロ</t>
    </rPh>
    <phoneticPr fontId="2"/>
  </si>
  <si>
    <t>根室</t>
    <rPh sb="0" eb="2">
      <t>ネムロ</t>
    </rPh>
    <phoneticPr fontId="2"/>
  </si>
  <si>
    <t>空知</t>
    <rPh sb="0" eb="2">
      <t>ソラチ</t>
    </rPh>
    <phoneticPr fontId="5"/>
  </si>
  <si>
    <t>石狩</t>
    <rPh sb="0" eb="2">
      <t>イシカリ</t>
    </rPh>
    <phoneticPr fontId="5"/>
  </si>
  <si>
    <t>後志</t>
    <rPh sb="0" eb="2">
      <t>シリベシ</t>
    </rPh>
    <phoneticPr fontId="5"/>
  </si>
  <si>
    <t>胆振</t>
    <rPh sb="0" eb="2">
      <t>イブリ</t>
    </rPh>
    <phoneticPr fontId="5"/>
  </si>
  <si>
    <t>日高</t>
    <rPh sb="0" eb="2">
      <t>ヒダカ</t>
    </rPh>
    <phoneticPr fontId="5"/>
  </si>
  <si>
    <t>渡島</t>
    <rPh sb="0" eb="2">
      <t>オシマ</t>
    </rPh>
    <phoneticPr fontId="5"/>
  </si>
  <si>
    <t>檜山</t>
    <rPh sb="0" eb="2">
      <t>ヒヤマ</t>
    </rPh>
    <phoneticPr fontId="5"/>
  </si>
  <si>
    <t>上川</t>
    <rPh sb="0" eb="2">
      <t>カミカワ</t>
    </rPh>
    <phoneticPr fontId="5"/>
  </si>
  <si>
    <t>留萌</t>
    <rPh sb="0" eb="2">
      <t>ルモイ</t>
    </rPh>
    <phoneticPr fontId="5"/>
  </si>
  <si>
    <t>宗谷</t>
    <rPh sb="0" eb="2">
      <t>ソウヤ</t>
    </rPh>
    <phoneticPr fontId="5"/>
  </si>
  <si>
    <t>オホーツク</t>
    <phoneticPr fontId="5"/>
  </si>
  <si>
    <t>十勝</t>
    <rPh sb="0" eb="2">
      <t>トカチ</t>
    </rPh>
    <phoneticPr fontId="5"/>
  </si>
  <si>
    <t>釧路</t>
    <rPh sb="0" eb="2">
      <t>クシロ</t>
    </rPh>
    <phoneticPr fontId="5"/>
  </si>
  <si>
    <t>根室</t>
    <rPh sb="0" eb="2">
      <t>ネムロ</t>
    </rPh>
    <phoneticPr fontId="5"/>
  </si>
  <si>
    <t>合　　計</t>
    <rPh sb="0" eb="1">
      <t>ゴウ</t>
    </rPh>
    <rPh sb="3" eb="4">
      <t>ケイ</t>
    </rPh>
    <phoneticPr fontId="5"/>
  </si>
  <si>
    <t>内訳</t>
    <rPh sb="0" eb="2">
      <t>ウチワケ</t>
    </rPh>
    <phoneticPr fontId="2"/>
  </si>
  <si>
    <t>　集落協定</t>
    <rPh sb="1" eb="3">
      <t>シュウラク</t>
    </rPh>
    <rPh sb="3" eb="5">
      <t>キョウテイ</t>
    </rPh>
    <phoneticPr fontId="2"/>
  </si>
  <si>
    <t>　個別協定</t>
    <rPh sb="1" eb="3">
      <t>コベツ</t>
    </rPh>
    <rPh sb="3" eb="5">
      <t>キョウテイ</t>
    </rPh>
    <phoneticPr fontId="2"/>
  </si>
  <si>
    <t>　田</t>
    <rPh sb="1" eb="2">
      <t>タ</t>
    </rPh>
    <phoneticPr fontId="2"/>
  </si>
  <si>
    <t>　畑</t>
    <rPh sb="1" eb="2">
      <t>ハタ</t>
    </rPh>
    <phoneticPr fontId="2"/>
  </si>
  <si>
    <t>　草地</t>
    <rPh sb="1" eb="3">
      <t>クサチ</t>
    </rPh>
    <phoneticPr fontId="2"/>
  </si>
  <si>
    <t>　２　保健休養機能を高める取組</t>
    <rPh sb="3" eb="5">
      <t>ホケン</t>
    </rPh>
    <rPh sb="5" eb="7">
      <t>キュウヨウ</t>
    </rPh>
    <rPh sb="7" eb="9">
      <t>キノウ</t>
    </rPh>
    <rPh sb="10" eb="11">
      <t>タカ</t>
    </rPh>
    <rPh sb="13" eb="15">
      <t>トリクミ</t>
    </rPh>
    <phoneticPr fontId="3"/>
  </si>
  <si>
    <t>　３　自然生態系の保全に資する取組</t>
    <rPh sb="3" eb="5">
      <t>シゼン</t>
    </rPh>
    <rPh sb="5" eb="8">
      <t>セイタイケイ</t>
    </rPh>
    <rPh sb="9" eb="11">
      <t>ホゼン</t>
    </rPh>
    <rPh sb="12" eb="13">
      <t>シ</t>
    </rPh>
    <rPh sb="15" eb="17">
      <t>トリクミ</t>
    </rPh>
    <phoneticPr fontId="3"/>
  </si>
  <si>
    <t>２　地目別・基準別の交付面積</t>
    <rPh sb="2" eb="4">
      <t>チモク</t>
    </rPh>
    <rPh sb="4" eb="5">
      <t>ベツ</t>
    </rPh>
    <rPh sb="6" eb="8">
      <t>キジュン</t>
    </rPh>
    <rPh sb="8" eb="9">
      <t>ベツ</t>
    </rPh>
    <rPh sb="10" eb="12">
      <t>コウフ</t>
    </rPh>
    <rPh sb="12" eb="14">
      <t>メンセキ</t>
    </rPh>
    <phoneticPr fontId="2"/>
  </si>
  <si>
    <t>交付金額（千円）</t>
    <rPh sb="0" eb="3">
      <t>コウフキン</t>
    </rPh>
    <rPh sb="3" eb="4">
      <t>ガク</t>
    </rPh>
    <rPh sb="5" eb="7">
      <t>センエン</t>
    </rPh>
    <phoneticPr fontId="2"/>
  </si>
  <si>
    <t>　</t>
    <phoneticPr fontId="2"/>
  </si>
  <si>
    <t>３　活動内容</t>
    <rPh sb="2" eb="4">
      <t>カツドウ</t>
    </rPh>
    <rPh sb="4" eb="6">
      <t>ナイヨウ</t>
    </rPh>
    <phoneticPr fontId="2"/>
  </si>
  <si>
    <t>　　１　耕作放棄の防止等の活動</t>
    <rPh sb="4" eb="6">
      <t>コウサク</t>
    </rPh>
    <rPh sb="6" eb="8">
      <t>ホウキ</t>
    </rPh>
    <rPh sb="9" eb="11">
      <t>ボウシ</t>
    </rPh>
    <rPh sb="11" eb="12">
      <t>トウ</t>
    </rPh>
    <rPh sb="13" eb="15">
      <t>カツドウ</t>
    </rPh>
    <phoneticPr fontId="3"/>
  </si>
  <si>
    <t>Ⅲ　市町村別実施状況</t>
    <rPh sb="2" eb="5">
      <t>シチョウソン</t>
    </rPh>
    <rPh sb="5" eb="6">
      <t>ベツ</t>
    </rPh>
    <rPh sb="6" eb="8">
      <t>ジッシ</t>
    </rPh>
    <rPh sb="8" eb="10">
      <t>ジョウキョウ</t>
    </rPh>
    <phoneticPr fontId="2"/>
  </si>
  <si>
    <t>協定参加者数（人・組織）</t>
    <rPh sb="0" eb="2">
      <t>キョウテイ</t>
    </rPh>
    <rPh sb="2" eb="5">
      <t>サンカシャ</t>
    </rPh>
    <rPh sb="5" eb="6">
      <t>スウ</t>
    </rPh>
    <rPh sb="7" eb="8">
      <t>ニン</t>
    </rPh>
    <rPh sb="9" eb="11">
      <t>ソシキ</t>
    </rPh>
    <phoneticPr fontId="2"/>
  </si>
  <si>
    <t>１　協定数、協定参加者数及び交付金額</t>
    <rPh sb="2" eb="4">
      <t>キョウテイ</t>
    </rPh>
    <rPh sb="4" eb="5">
      <t>スウ</t>
    </rPh>
    <rPh sb="6" eb="8">
      <t>キョウテイ</t>
    </rPh>
    <rPh sb="8" eb="12">
      <t>サンカシャスウ</t>
    </rPh>
    <rPh sb="12" eb="13">
      <t>オヨ</t>
    </rPh>
    <rPh sb="14" eb="17">
      <t>コウフキン</t>
    </rPh>
    <rPh sb="17" eb="18">
      <t>ガク</t>
    </rPh>
    <phoneticPr fontId="2"/>
  </si>
  <si>
    <t>※複数の市町村にまたがる広域集落については、主となる市町村に数値をまとめています。（交付金額及び交付面積を除く。）</t>
    <rPh sb="1" eb="3">
      <t>フクスウ</t>
    </rPh>
    <rPh sb="4" eb="7">
      <t>シチョウソン</t>
    </rPh>
    <rPh sb="12" eb="14">
      <t>コウイキ</t>
    </rPh>
    <rPh sb="14" eb="16">
      <t>シュウラク</t>
    </rPh>
    <rPh sb="22" eb="23">
      <t>シュ</t>
    </rPh>
    <rPh sb="26" eb="29">
      <t>シチョウソン</t>
    </rPh>
    <rPh sb="30" eb="32">
      <t>スウチ</t>
    </rPh>
    <rPh sb="42" eb="44">
      <t>コウフ</t>
    </rPh>
    <rPh sb="44" eb="46">
      <t>キンガク</t>
    </rPh>
    <rPh sb="46" eb="47">
      <t>オヨ</t>
    </rPh>
    <rPh sb="48" eb="50">
      <t>コウフ</t>
    </rPh>
    <rPh sb="50" eb="52">
      <t>メンセキ</t>
    </rPh>
    <rPh sb="53" eb="54">
      <t>ノゾ</t>
    </rPh>
    <phoneticPr fontId="2"/>
  </si>
  <si>
    <t>日高</t>
    <rPh sb="0" eb="2">
      <t>ヒダカ</t>
    </rPh>
    <phoneticPr fontId="2"/>
  </si>
  <si>
    <t>１　国土保全機能を高
　める取組</t>
    <rPh sb="2" eb="4">
      <t>コクド</t>
    </rPh>
    <rPh sb="4" eb="6">
      <t>ホゼン</t>
    </rPh>
    <rPh sb="6" eb="8">
      <t>キノウ</t>
    </rPh>
    <rPh sb="14" eb="16">
      <t>トリクミ</t>
    </rPh>
    <phoneticPr fontId="3"/>
  </si>
  <si>
    <t>振興局集計</t>
    <rPh sb="0" eb="3">
      <t>シンコウキョク</t>
    </rPh>
    <rPh sb="3" eb="5">
      <t>シュウケイ</t>
    </rPh>
    <phoneticPr fontId="2"/>
  </si>
  <si>
    <t>オホーツク</t>
    <phoneticPr fontId="2"/>
  </si>
  <si>
    <t>オホーツク</t>
    <phoneticPr fontId="5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</si>
  <si>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1"/>
  </si>
  <si>
    <t>③　その他の施設の管理</t>
    <rPh sb="4" eb="5">
      <t>タ</t>
    </rPh>
    <rPh sb="6" eb="8">
      <t>シセツ</t>
    </rPh>
    <rPh sb="9" eb="11">
      <t>カンリ</t>
    </rPh>
    <phoneticPr fontId="1"/>
  </si>
  <si>
    <t>②　農地の法面管理</t>
    <rPh sb="2" eb="4">
      <t>ノウチ</t>
    </rPh>
    <rPh sb="5" eb="6">
      <t>ノリ</t>
    </rPh>
    <rPh sb="6" eb="7">
      <t>メン</t>
    </rPh>
    <rPh sb="7" eb="9">
      <t>カンリ</t>
    </rPh>
    <phoneticPr fontId="1"/>
  </si>
  <si>
    <t>③　柵、ネット等の設置</t>
    <rPh sb="2" eb="3">
      <t>サク</t>
    </rPh>
    <rPh sb="7" eb="8">
      <t>トウ</t>
    </rPh>
    <rPh sb="9" eb="11">
      <t>セッチ</t>
    </rPh>
    <phoneticPr fontId="1"/>
  </si>
  <si>
    <t>③　景観作物の作付け</t>
    <rPh sb="2" eb="4">
      <t>ケイカン</t>
    </rPh>
    <rPh sb="4" eb="6">
      <t>サクモツ</t>
    </rPh>
    <rPh sb="7" eb="9">
      <t>サクツ</t>
    </rPh>
    <phoneticPr fontId="1"/>
  </si>
  <si>
    <t>⑧　緑肥作物の作付け</t>
    <rPh sb="2" eb="4">
      <t>リョクヒ</t>
    </rPh>
    <rPh sb="4" eb="6">
      <t>サクモツ</t>
    </rPh>
    <rPh sb="7" eb="9">
      <t>サクツ</t>
    </rPh>
    <phoneticPr fontId="1"/>
  </si>
  <si>
    <t>草地比率の高い草地</t>
    <rPh sb="0" eb="2">
      <t>ソウチ</t>
    </rPh>
    <rPh sb="2" eb="4">
      <t>ヒリツ</t>
    </rPh>
    <rPh sb="5" eb="6">
      <t>タカ</t>
    </rPh>
    <rPh sb="7" eb="9">
      <t>ソウチ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</si>
  <si>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</si>
  <si>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岩見沢市</t>
    <rPh sb="0" eb="4">
      <t>イワミザワシ</t>
    </rPh>
    <phoneticPr fontId="0"/>
  </si>
  <si>
    <t>美唄市</t>
    <rPh sb="0" eb="3">
      <t>ビバイシ</t>
    </rPh>
    <phoneticPr fontId="0"/>
  </si>
  <si>
    <t>芦別市</t>
    <rPh sb="0" eb="3">
      <t>アシベツシ</t>
    </rPh>
    <phoneticPr fontId="0"/>
  </si>
  <si>
    <t>赤平市</t>
    <rPh sb="0" eb="3">
      <t>アカビラシ</t>
    </rPh>
    <phoneticPr fontId="0"/>
  </si>
  <si>
    <t>三笠市</t>
    <rPh sb="0" eb="3">
      <t>ミカサシ</t>
    </rPh>
    <phoneticPr fontId="0"/>
  </si>
  <si>
    <t>砂川市</t>
    <rPh sb="0" eb="3">
      <t>スナガワシ</t>
    </rPh>
    <phoneticPr fontId="0"/>
  </si>
  <si>
    <t>深川市</t>
    <rPh sb="0" eb="2">
      <t>フカガワ</t>
    </rPh>
    <rPh sb="2" eb="3">
      <t>シ</t>
    </rPh>
    <phoneticPr fontId="0"/>
  </si>
  <si>
    <t>奈井江町</t>
    <rPh sb="0" eb="4">
      <t>ナイエチョウ</t>
    </rPh>
    <phoneticPr fontId="0"/>
  </si>
  <si>
    <t>由仁町</t>
    <rPh sb="0" eb="3">
      <t>ユニチョウ</t>
    </rPh>
    <phoneticPr fontId="0"/>
  </si>
  <si>
    <t>長沼町</t>
    <rPh sb="0" eb="3">
      <t>ナガヌマチョウ</t>
    </rPh>
    <phoneticPr fontId="0"/>
  </si>
  <si>
    <t>栗山町</t>
    <rPh sb="0" eb="3">
      <t>クリヤマチョウ</t>
    </rPh>
    <phoneticPr fontId="0"/>
  </si>
  <si>
    <t>月形町</t>
    <rPh sb="0" eb="3">
      <t>ツキガタチョウ</t>
    </rPh>
    <phoneticPr fontId="0"/>
  </si>
  <si>
    <t>浦臼町</t>
    <rPh sb="0" eb="3">
      <t>ウラウスチョウ</t>
    </rPh>
    <phoneticPr fontId="0"/>
  </si>
  <si>
    <t>新十津川町</t>
    <rPh sb="0" eb="5">
      <t>シントツカワチョウ</t>
    </rPh>
    <phoneticPr fontId="0"/>
  </si>
  <si>
    <t>秩父別町</t>
    <rPh sb="0" eb="4">
      <t>チップベツチョウ</t>
    </rPh>
    <phoneticPr fontId="0"/>
  </si>
  <si>
    <t>雨竜町</t>
    <rPh sb="0" eb="3">
      <t>ウリュウチョウ</t>
    </rPh>
    <phoneticPr fontId="0"/>
  </si>
  <si>
    <t>北竜町</t>
    <rPh sb="0" eb="3">
      <t>ホクリュウチョウ</t>
    </rPh>
    <phoneticPr fontId="0"/>
  </si>
  <si>
    <t>沼田町</t>
    <rPh sb="0" eb="3">
      <t>ヌマタチョウ</t>
    </rPh>
    <phoneticPr fontId="0"/>
  </si>
  <si>
    <t>石狩市</t>
    <rPh sb="0" eb="3">
      <t>イシカリシ</t>
    </rPh>
    <phoneticPr fontId="0"/>
  </si>
  <si>
    <t>蘭越町</t>
    <rPh sb="0" eb="3">
      <t>ランコシチョウ</t>
    </rPh>
    <phoneticPr fontId="0"/>
  </si>
  <si>
    <t>ニセコ町</t>
    <rPh sb="3" eb="4">
      <t>チョウ</t>
    </rPh>
    <phoneticPr fontId="0"/>
  </si>
  <si>
    <t>共和町</t>
    <rPh sb="0" eb="3">
      <t>キョウワチョウ</t>
    </rPh>
    <phoneticPr fontId="0"/>
  </si>
  <si>
    <t>岩内町</t>
    <rPh sb="0" eb="3">
      <t>イワナイチョウ</t>
    </rPh>
    <phoneticPr fontId="0"/>
  </si>
  <si>
    <t>登別市</t>
    <rPh sb="0" eb="3">
      <t>ノボリベツシ</t>
    </rPh>
    <phoneticPr fontId="0"/>
  </si>
  <si>
    <t>豊浦町</t>
    <rPh sb="0" eb="3">
      <t>トヨウラチョウ</t>
    </rPh>
    <phoneticPr fontId="0"/>
  </si>
  <si>
    <t>厚真町</t>
    <rPh sb="0" eb="3">
      <t>アツマチョウ</t>
    </rPh>
    <phoneticPr fontId="0"/>
  </si>
  <si>
    <t>むかわ町</t>
    <rPh sb="3" eb="4">
      <t>チョウ</t>
    </rPh>
    <phoneticPr fontId="0"/>
  </si>
  <si>
    <t>平取町</t>
    <rPh sb="0" eb="3">
      <t>ビラトリチョウ</t>
    </rPh>
    <phoneticPr fontId="0"/>
  </si>
  <si>
    <t>えりも町</t>
    <rPh sb="3" eb="4">
      <t>チョウ</t>
    </rPh>
    <phoneticPr fontId="0"/>
  </si>
  <si>
    <t>八雲町</t>
    <rPh sb="0" eb="3">
      <t>ヤクモチョウ</t>
    </rPh>
    <phoneticPr fontId="0"/>
  </si>
  <si>
    <t>厚沢部町</t>
    <rPh sb="0" eb="4">
      <t>アッサブチョウ</t>
    </rPh>
    <phoneticPr fontId="0"/>
  </si>
  <si>
    <t>今金町</t>
    <rPh sb="0" eb="3">
      <t>イマカネチョウ</t>
    </rPh>
    <phoneticPr fontId="0"/>
  </si>
  <si>
    <t>せたな町</t>
    <rPh sb="3" eb="4">
      <t>チョウ</t>
    </rPh>
    <phoneticPr fontId="0"/>
  </si>
  <si>
    <t>旭川市</t>
    <rPh sb="0" eb="3">
      <t>アサヒカワシ</t>
    </rPh>
    <phoneticPr fontId="0"/>
  </si>
  <si>
    <t>士別市</t>
    <rPh sb="0" eb="3">
      <t>シベツシ</t>
    </rPh>
    <phoneticPr fontId="0"/>
  </si>
  <si>
    <t>名寄市</t>
    <rPh sb="0" eb="3">
      <t>ナヨロシ</t>
    </rPh>
    <phoneticPr fontId="0"/>
  </si>
  <si>
    <t>富良野市</t>
    <rPh sb="0" eb="4">
      <t>フラノシ</t>
    </rPh>
    <phoneticPr fontId="0"/>
  </si>
  <si>
    <t>鷹栖町</t>
    <rPh sb="0" eb="3">
      <t>タカスチョウ</t>
    </rPh>
    <phoneticPr fontId="0"/>
  </si>
  <si>
    <t>東神楽町</t>
    <rPh sb="0" eb="4">
      <t>ヒガシカグラチョウ</t>
    </rPh>
    <phoneticPr fontId="0"/>
  </si>
  <si>
    <t>当麻町</t>
    <rPh sb="0" eb="3">
      <t>トウマチョウ</t>
    </rPh>
    <phoneticPr fontId="0"/>
  </si>
  <si>
    <t>比布町</t>
    <rPh sb="0" eb="2">
      <t>ピップ</t>
    </rPh>
    <rPh sb="2" eb="3">
      <t>チョウ</t>
    </rPh>
    <phoneticPr fontId="0"/>
  </si>
  <si>
    <t>愛別町</t>
    <rPh sb="0" eb="3">
      <t>アイベツチョウ</t>
    </rPh>
    <phoneticPr fontId="0"/>
  </si>
  <si>
    <t>上川町</t>
    <rPh sb="0" eb="3">
      <t>カミカワチョウ</t>
    </rPh>
    <phoneticPr fontId="0"/>
  </si>
  <si>
    <t>東川町</t>
    <rPh sb="0" eb="2">
      <t>ヒガシカワ</t>
    </rPh>
    <rPh sb="2" eb="3">
      <t>チョウ</t>
    </rPh>
    <phoneticPr fontId="0"/>
  </si>
  <si>
    <t>美瑛町</t>
    <rPh sb="0" eb="3">
      <t>ビエイチョウ</t>
    </rPh>
    <phoneticPr fontId="0"/>
  </si>
  <si>
    <t>上富良野町</t>
    <rPh sb="0" eb="4">
      <t>カミフラノ</t>
    </rPh>
    <rPh sb="4" eb="5">
      <t>チョウ</t>
    </rPh>
    <phoneticPr fontId="0"/>
  </si>
  <si>
    <t>中富良野町</t>
    <rPh sb="0" eb="5">
      <t>ナカフラノチョウ</t>
    </rPh>
    <phoneticPr fontId="0"/>
  </si>
  <si>
    <t>南富良野町</t>
    <rPh sb="0" eb="5">
      <t>ミナミフラノチョウ</t>
    </rPh>
    <phoneticPr fontId="0"/>
  </si>
  <si>
    <t>占冠村</t>
    <rPh sb="0" eb="3">
      <t>シムカップムラ</t>
    </rPh>
    <phoneticPr fontId="0"/>
  </si>
  <si>
    <t>和寒町</t>
    <rPh sb="0" eb="3">
      <t>ワッサムチョウ</t>
    </rPh>
    <phoneticPr fontId="0"/>
  </si>
  <si>
    <t>剣淵町</t>
    <rPh sb="0" eb="3">
      <t>ケンブチチョウ</t>
    </rPh>
    <phoneticPr fontId="0"/>
  </si>
  <si>
    <t>下川町</t>
    <rPh sb="0" eb="3">
      <t>シモカワチョウ</t>
    </rPh>
    <phoneticPr fontId="0"/>
  </si>
  <si>
    <t>美深町</t>
    <rPh sb="0" eb="3">
      <t>ビフカチョウ</t>
    </rPh>
    <phoneticPr fontId="0"/>
  </si>
  <si>
    <t>音威子府村</t>
    <rPh sb="0" eb="5">
      <t>オトイネップムラ</t>
    </rPh>
    <phoneticPr fontId="0"/>
  </si>
  <si>
    <t>中川町</t>
    <rPh sb="0" eb="3">
      <t>ナカガワチョウ</t>
    </rPh>
    <phoneticPr fontId="0"/>
  </si>
  <si>
    <t>幌加内町</t>
    <rPh sb="0" eb="4">
      <t>ホロカナイチョウ</t>
    </rPh>
    <phoneticPr fontId="0"/>
  </si>
  <si>
    <t>留萌市</t>
    <rPh sb="0" eb="3">
      <t>ルモイシ</t>
    </rPh>
    <phoneticPr fontId="0"/>
  </si>
  <si>
    <t>増毛町</t>
    <rPh sb="0" eb="3">
      <t>マシケチョウ</t>
    </rPh>
    <phoneticPr fontId="0"/>
  </si>
  <si>
    <t>小平町</t>
    <rPh sb="0" eb="3">
      <t>オビラチョウ</t>
    </rPh>
    <phoneticPr fontId="0"/>
  </si>
  <si>
    <t>苫前町</t>
    <rPh sb="0" eb="3">
      <t>トママエチョウ</t>
    </rPh>
    <phoneticPr fontId="0"/>
  </si>
  <si>
    <t>羽幌町</t>
    <rPh sb="0" eb="3">
      <t>ハボロチョウ</t>
    </rPh>
    <phoneticPr fontId="0"/>
  </si>
  <si>
    <t>初山別村</t>
    <rPh sb="0" eb="4">
      <t>ショサンベツムラ</t>
    </rPh>
    <phoneticPr fontId="0"/>
  </si>
  <si>
    <t>遠別町</t>
    <rPh sb="0" eb="3">
      <t>エンベツチョウ</t>
    </rPh>
    <phoneticPr fontId="0"/>
  </si>
  <si>
    <t>天塩町</t>
    <rPh sb="0" eb="3">
      <t>テシオチョウ</t>
    </rPh>
    <phoneticPr fontId="0"/>
  </si>
  <si>
    <t>稚内市</t>
    <rPh sb="0" eb="3">
      <t>ワッカナイシ</t>
    </rPh>
    <phoneticPr fontId="0"/>
  </si>
  <si>
    <t>猿払村</t>
    <rPh sb="0" eb="3">
      <t>サルフツムラ</t>
    </rPh>
    <phoneticPr fontId="0"/>
  </si>
  <si>
    <t>浜頓別町</t>
    <rPh sb="0" eb="4">
      <t>ハマトンベツチョウ</t>
    </rPh>
    <phoneticPr fontId="0"/>
  </si>
  <si>
    <t>中頓別町</t>
    <rPh sb="0" eb="3">
      <t>ナカトンベツ</t>
    </rPh>
    <rPh sb="3" eb="4">
      <t>チョウ</t>
    </rPh>
    <phoneticPr fontId="0"/>
  </si>
  <si>
    <t>枝幸町</t>
    <rPh sb="0" eb="3">
      <t>エサシチョウ</t>
    </rPh>
    <phoneticPr fontId="0"/>
  </si>
  <si>
    <t>豊富町</t>
    <rPh sb="0" eb="3">
      <t>トヨトミチョウ</t>
    </rPh>
    <phoneticPr fontId="0"/>
  </si>
  <si>
    <t>幌延町</t>
    <rPh sb="0" eb="3">
      <t>ホロノベチョウ</t>
    </rPh>
    <phoneticPr fontId="0"/>
  </si>
  <si>
    <t>北見市</t>
    <rPh sb="0" eb="3">
      <t>キタミシ</t>
    </rPh>
    <phoneticPr fontId="0"/>
  </si>
  <si>
    <t>紋別市</t>
    <rPh sb="0" eb="3">
      <t>モンベツシ</t>
    </rPh>
    <phoneticPr fontId="0"/>
  </si>
  <si>
    <t>滝上町</t>
    <rPh sb="0" eb="3">
      <t>タキノウエチョウ</t>
    </rPh>
    <phoneticPr fontId="0"/>
  </si>
  <si>
    <t>興部町</t>
    <rPh sb="0" eb="3">
      <t>オコッペチョウ</t>
    </rPh>
    <phoneticPr fontId="0"/>
  </si>
  <si>
    <t>西興部村</t>
    <rPh sb="0" eb="4">
      <t>ニシオコッペムラ</t>
    </rPh>
    <phoneticPr fontId="0"/>
  </si>
  <si>
    <t>雄武町</t>
    <rPh sb="0" eb="3">
      <t>オウムチョウ</t>
    </rPh>
    <phoneticPr fontId="0"/>
  </si>
  <si>
    <t>大空町</t>
    <rPh sb="0" eb="3">
      <t>オオゾラチョウ</t>
    </rPh>
    <phoneticPr fontId="0"/>
  </si>
  <si>
    <t>大樹町</t>
    <rPh sb="0" eb="3">
      <t>タイキチョウ</t>
    </rPh>
    <phoneticPr fontId="0"/>
  </si>
  <si>
    <t>広尾町</t>
    <rPh sb="0" eb="3">
      <t>ヒロオチョウ</t>
    </rPh>
    <phoneticPr fontId="0"/>
  </si>
  <si>
    <t>幕別町</t>
    <rPh sb="0" eb="3">
      <t>マクベツチョウ</t>
    </rPh>
    <phoneticPr fontId="0"/>
  </si>
  <si>
    <t>豊頃町</t>
    <rPh sb="0" eb="3">
      <t>トヨコロチョウ</t>
    </rPh>
    <phoneticPr fontId="0"/>
  </si>
  <si>
    <t>足寄町</t>
    <rPh sb="0" eb="3">
      <t>アショロチョウ</t>
    </rPh>
    <phoneticPr fontId="0"/>
  </si>
  <si>
    <t>陸別町</t>
    <rPh sb="0" eb="3">
      <t>リクベツチョウ</t>
    </rPh>
    <phoneticPr fontId="0"/>
  </si>
  <si>
    <t>浦幌町</t>
    <rPh sb="0" eb="3">
      <t>ウラホロチョウ</t>
    </rPh>
    <phoneticPr fontId="0"/>
  </si>
  <si>
    <t>釧路市</t>
    <rPh sb="0" eb="3">
      <t>クシロシ</t>
    </rPh>
    <phoneticPr fontId="0"/>
  </si>
  <si>
    <t>釧路町</t>
    <rPh sb="0" eb="3">
      <t>クシロチョウ</t>
    </rPh>
    <phoneticPr fontId="0"/>
  </si>
  <si>
    <t>厚岸町</t>
    <rPh sb="0" eb="2">
      <t>アッケシ</t>
    </rPh>
    <rPh sb="2" eb="3">
      <t>マチ</t>
    </rPh>
    <phoneticPr fontId="0"/>
  </si>
  <si>
    <t>浜中町</t>
    <rPh sb="0" eb="3">
      <t>ハマナカチョウ</t>
    </rPh>
    <phoneticPr fontId="0"/>
  </si>
  <si>
    <t>標茶町</t>
    <rPh sb="0" eb="3">
      <t>シベチャチョウ</t>
    </rPh>
    <phoneticPr fontId="0"/>
  </si>
  <si>
    <t>弟子屈町</t>
    <rPh sb="0" eb="4">
      <t>テシカガチョウ</t>
    </rPh>
    <phoneticPr fontId="0"/>
  </si>
  <si>
    <t>鶴居村</t>
    <rPh sb="0" eb="3">
      <t>ツルイムラ</t>
    </rPh>
    <phoneticPr fontId="0"/>
  </si>
  <si>
    <t>白糠町</t>
    <rPh sb="0" eb="3">
      <t>シラヌカチョウ</t>
    </rPh>
    <phoneticPr fontId="0"/>
  </si>
  <si>
    <t>根室市</t>
    <rPh sb="0" eb="3">
      <t>ネムロシ</t>
    </rPh>
    <phoneticPr fontId="0"/>
  </si>
  <si>
    <t>別海町</t>
    <rPh sb="0" eb="3">
      <t>ベツカイチョウ</t>
    </rPh>
    <phoneticPr fontId="0"/>
  </si>
  <si>
    <t>中標津町</t>
    <rPh sb="0" eb="4">
      <t>ナカシベツチョウ</t>
    </rPh>
    <phoneticPr fontId="0"/>
  </si>
  <si>
    <t>標津町</t>
    <rPh sb="0" eb="3">
      <t>シベツチョウ</t>
    </rPh>
    <phoneticPr fontId="0"/>
  </si>
  <si>
    <t>羅臼町</t>
    <rPh sb="0" eb="3">
      <t>ラウスチョウ</t>
    </rPh>
    <phoneticPr fontId="0"/>
  </si>
  <si>
    <t>オホーツク</t>
  </si>
  <si>
    <t>　（３）集落戦略の策定状況</t>
    <rPh sb="4" eb="6">
      <t>シュウラク</t>
    </rPh>
    <rPh sb="6" eb="8">
      <t>センリャク</t>
    </rPh>
    <rPh sb="9" eb="11">
      <t>サクテイ</t>
    </rPh>
    <rPh sb="11" eb="13">
      <t>ジョウキョウ</t>
    </rPh>
    <phoneticPr fontId="2"/>
  </si>
  <si>
    <t>体制整備単価取組協定数</t>
    <rPh sb="0" eb="2">
      <t>タイセイ</t>
    </rPh>
    <rPh sb="2" eb="4">
      <t>セイビ</t>
    </rPh>
    <rPh sb="4" eb="6">
      <t>タンカ</t>
    </rPh>
    <rPh sb="6" eb="7">
      <t>ト</t>
    </rPh>
    <rPh sb="7" eb="8">
      <t>ク</t>
    </rPh>
    <rPh sb="8" eb="10">
      <t>キョウテイ</t>
    </rPh>
    <rPh sb="10" eb="11">
      <t>スウ</t>
    </rPh>
    <phoneticPr fontId="2"/>
  </si>
  <si>
    <t>集落戦略策定済み協定数</t>
    <rPh sb="0" eb="7">
      <t>シュウラクセンリャクサクテイズ</t>
    </rPh>
    <rPh sb="8" eb="11">
      <t>キョウテイスウ</t>
    </rPh>
    <phoneticPr fontId="2"/>
  </si>
  <si>
    <t>策定割合</t>
    <rPh sb="0" eb="2">
      <t>サクテイ</t>
    </rPh>
    <rPh sb="2" eb="4">
      <t>ワリアイ</t>
    </rPh>
    <phoneticPr fontId="2"/>
  </si>
  <si>
    <t>（単位：ha）</t>
  </si>
  <si>
    <t>　２　適正な道・水路等の管理活動</t>
    <rPh sb="3" eb="5">
      <t>テキセイ</t>
    </rPh>
    <rPh sb="6" eb="7">
      <t>ドウ</t>
    </rPh>
    <rPh sb="8" eb="10">
      <t>スイロ</t>
    </rPh>
    <rPh sb="10" eb="11">
      <t>トウ</t>
    </rPh>
    <rPh sb="12" eb="14">
      <t>カンリ</t>
    </rPh>
    <rPh sb="14" eb="16">
      <t>カツドウ</t>
    </rPh>
    <phoneticPr fontId="3"/>
  </si>
  <si>
    <t>②　水路の管理</t>
    <rPh sb="2" eb="4">
      <t>スイロ</t>
    </rPh>
    <rPh sb="5" eb="7">
      <t>カンリ</t>
    </rPh>
    <phoneticPr fontId="1"/>
  </si>
  <si>
    <t>①　農道の管理</t>
    <rPh sb="2" eb="4">
      <t>ノウドウ</t>
    </rPh>
    <rPh sb="5" eb="7">
      <t>カンリ</t>
    </rPh>
    <phoneticPr fontId="1"/>
  </si>
  <si>
    <t>⑧　その他</t>
    <rPh sb="4" eb="5">
      <t>タ</t>
    </rPh>
    <phoneticPr fontId="1"/>
  </si>
  <si>
    <t>①　周辺林地の下草刈</t>
    <rPh sb="2" eb="4">
      <t>シュウヘン</t>
    </rPh>
    <rPh sb="4" eb="6">
      <t>リンチ</t>
    </rPh>
    <rPh sb="7" eb="8">
      <t>シタ</t>
    </rPh>
    <rPh sb="8" eb="10">
      <t>クサカリ</t>
    </rPh>
    <phoneticPr fontId="3"/>
  </si>
  <si>
    <t>②　土壌流亡に配慮した営農</t>
    <rPh sb="2" eb="4">
      <t>ドジョウ</t>
    </rPh>
    <rPh sb="4" eb="6">
      <t>リュウボウ</t>
    </rPh>
    <rPh sb="7" eb="9">
      <t>ハイリョ</t>
    </rPh>
    <rPh sb="11" eb="13">
      <t>エイノウ</t>
    </rPh>
    <phoneticPr fontId="2"/>
  </si>
  <si>
    <t>④　体験民宿（グリーン・ツーリズム）</t>
    <rPh sb="2" eb="4">
      <t>タイケン</t>
    </rPh>
    <rPh sb="4" eb="5">
      <t>ミン</t>
    </rPh>
    <rPh sb="5" eb="6">
      <t>ヤド</t>
    </rPh>
    <phoneticPr fontId="1"/>
  </si>
  <si>
    <t>⑤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1"/>
  </si>
  <si>
    <t>⑥　堆きゅう肥の施肥</t>
    <rPh sb="2" eb="3">
      <t>タイ</t>
    </rPh>
    <rPh sb="6" eb="7">
      <t>ヒ</t>
    </rPh>
    <rPh sb="8" eb="10">
      <t>セヒ</t>
    </rPh>
    <phoneticPr fontId="1"/>
  </si>
  <si>
    <t>⑦　粗放的畜産</t>
    <rPh sb="2" eb="5">
      <t>ソホウテキ</t>
    </rPh>
    <rPh sb="5" eb="7">
      <t>チクサン</t>
    </rPh>
    <phoneticPr fontId="1"/>
  </si>
  <si>
    <t>⑨　輪作の徹底</t>
    <rPh sb="2" eb="4">
      <t>リンサク</t>
    </rPh>
    <rPh sb="5" eb="7">
      <t>テッテイ</t>
    </rPh>
    <phoneticPr fontId="1"/>
  </si>
  <si>
    <t>⑩　鳥類の餌場の確保</t>
    <rPh sb="2" eb="4">
      <t>チョウルイ</t>
    </rPh>
    <rPh sb="5" eb="7">
      <t>エサバ</t>
    </rPh>
    <rPh sb="8" eb="10">
      <t>カクホ</t>
    </rPh>
    <phoneticPr fontId="1"/>
  </si>
  <si>
    <t>⑪　魚類・昆虫類の保護</t>
    <rPh sb="2" eb="4">
      <t>ギョルイ</t>
    </rPh>
    <rPh sb="5" eb="8">
      <t>コンチュウルイ</t>
    </rPh>
    <rPh sb="9" eb="11">
      <t>ホゴ</t>
    </rPh>
    <phoneticPr fontId="1"/>
  </si>
  <si>
    <t>⑫　拮抗作物の利用</t>
    <rPh sb="2" eb="4">
      <t>キッコウ</t>
    </rPh>
    <rPh sb="4" eb="6">
      <t>サクモツ</t>
    </rPh>
    <rPh sb="7" eb="9">
      <t>リヨウ</t>
    </rPh>
    <phoneticPr fontId="1"/>
  </si>
  <si>
    <t>⑬　合鴨・鯉の利用</t>
    <rPh sb="2" eb="4">
      <t>アイガモ</t>
    </rPh>
    <rPh sb="5" eb="6">
      <t>コイ</t>
    </rPh>
    <rPh sb="7" eb="9">
      <t>リヨウ</t>
    </rPh>
    <phoneticPr fontId="1"/>
  </si>
  <si>
    <t>⑭ その他</t>
    <rPh sb="4" eb="5">
      <t>タ</t>
    </rPh>
    <phoneticPr fontId="3"/>
  </si>
  <si>
    <t>⑥　土地改良事業</t>
    <rPh sb="2" eb="4">
      <t>トチ</t>
    </rPh>
    <rPh sb="4" eb="6">
      <t>カイリョウ</t>
    </rPh>
    <rPh sb="6" eb="8">
      <t>ジギョウ</t>
    </rPh>
    <phoneticPr fontId="1"/>
  </si>
  <si>
    <t>⑦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1"/>
  </si>
  <si>
    <t>④　担い手の確保</t>
    <rPh sb="2" eb="3">
      <t>ニナ</t>
    </rPh>
    <rPh sb="4" eb="5">
      <t>テ</t>
    </rPh>
    <rPh sb="6" eb="8">
      <t>カクホ</t>
    </rPh>
    <phoneticPr fontId="1"/>
  </si>
  <si>
    <t>⑤　簡易な基盤整備</t>
    <rPh sb="2" eb="4">
      <t>カンイ</t>
    </rPh>
    <rPh sb="5" eb="7">
      <t>キバン</t>
    </rPh>
    <rPh sb="7" eb="9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</si>
</sst>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);[Red]\(#,##0\)"/>
    <numFmt numFmtId="177" formatCode="0_);[Red]\(0\)"/>
    <numFmt numFmtId="178" formatCode="0.0%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0" xfId="0" applyFont="1">
      <alignment vertical="center"/>
    </xf>
    <xf numFmtId="38" fontId="8" fillId="0" borderId="0" xfId="0" applyNumberFormat="1" applyFont="1">
      <alignment vertical="center"/>
    </xf>
    <xf numFmtId="0" fontId="8" fillId="0" borderId="0" xfId="0" applyFont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10" fillId="0" borderId="0" xfId="5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wrapText="1"/>
    </xf>
    <xf numFmtId="177" fontId="7" fillId="0" borderId="0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38" fontId="15" fillId="0" borderId="0" xfId="1" applyFont="1" applyBorder="1" applyAlignment="1">
      <alignment horizontal="center" vertical="center"/>
    </xf>
    <xf numFmtId="38" fontId="15" fillId="0" borderId="0" xfId="1" applyFont="1" applyBorder="1">
      <alignment vertical="center"/>
    </xf>
    <xf numFmtId="177" fontId="16" fillId="0" borderId="1" xfId="1" applyNumberFormat="1" applyFont="1" applyFill="1" applyBorder="1" applyAlignment="1">
      <alignment horizontal="right" vertical="center" shrinkToFit="1"/>
    </xf>
    <xf numFmtId="0" fontId="17" fillId="0" borderId="0" xfId="0" applyFont="1">
      <alignment vertical="center"/>
    </xf>
    <xf numFmtId="0" fontId="4" fillId="0" borderId="0" xfId="0" applyFont="1">
      <alignment vertical="center"/>
    </xf>
    <xf numFmtId="0" fontId="16" fillId="2" borderId="8" xfId="0" applyFont="1" applyFill="1" applyBorder="1">
      <alignment vertical="center"/>
    </xf>
    <xf numFmtId="0" fontId="16" fillId="2" borderId="7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center"/>
    </xf>
    <xf numFmtId="177" fontId="16" fillId="0" borderId="1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right" vertical="center" shrinkToFit="1"/>
    </xf>
    <xf numFmtId="176" fontId="16" fillId="0" borderId="1" xfId="1" applyNumberFormat="1" applyFont="1" applyFill="1" applyBorder="1">
      <alignment vertical="center"/>
    </xf>
    <xf numFmtId="177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11" fillId="0" borderId="1" xfId="5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left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0" xfId="1" applyFont="1" applyFill="1" applyBorder="1">
      <alignment vertical="center"/>
    </xf>
    <xf numFmtId="177" fontId="16" fillId="0" borderId="0" xfId="1" applyNumberFormat="1" applyFont="1" applyFill="1" applyBorder="1">
      <alignment vertical="center"/>
    </xf>
    <xf numFmtId="176" fontId="16" fillId="0" borderId="0" xfId="1" applyNumberFormat="1" applyFont="1" applyFill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6" fillId="2" borderId="5" xfId="0" applyFont="1" applyFill="1" applyBorder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6" xfId="0" applyFont="1" applyFill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shrinkToFit="1"/>
    </xf>
    <xf numFmtId="176" fontId="16" fillId="0" borderId="1" xfId="2" applyNumberFormat="1" applyFont="1" applyFill="1" applyBorder="1" applyAlignment="1">
      <alignment horizontal="right" vertical="center" shrinkToFit="1"/>
    </xf>
    <xf numFmtId="176" fontId="16" fillId="0" borderId="0" xfId="0" applyNumberFormat="1" applyFont="1" applyFill="1" applyBorder="1" applyAlignment="1">
      <alignment horizontal="center" vertical="center" shrinkToFit="1"/>
    </xf>
    <xf numFmtId="176" fontId="16" fillId="0" borderId="0" xfId="2" applyNumberFormat="1" applyFont="1" applyFill="1" applyBorder="1" applyAlignment="1">
      <alignment horizontal="right" vertical="center" shrinkToFit="1"/>
    </xf>
    <xf numFmtId="176" fontId="11" fillId="0" borderId="0" xfId="5" applyNumberFormat="1" applyFont="1" applyFill="1" applyBorder="1" applyAlignment="1">
      <alignment vertical="center" shrinkToFit="1"/>
    </xf>
    <xf numFmtId="176" fontId="16" fillId="0" borderId="0" xfId="0" applyNumberFormat="1" applyFont="1" applyFill="1">
      <alignment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77" fontId="16" fillId="0" borderId="1" xfId="0" applyNumberFormat="1" applyFont="1" applyFill="1" applyBorder="1">
      <alignment vertical="center"/>
    </xf>
    <xf numFmtId="0" fontId="16" fillId="0" borderId="1" xfId="0" applyFont="1" applyFill="1" applyBorder="1" applyAlignment="1">
      <alignment vertical="center"/>
    </xf>
    <xf numFmtId="177" fontId="16" fillId="0" borderId="1" xfId="2" applyNumberFormat="1" applyFont="1" applyFill="1" applyBorder="1" applyAlignment="1">
      <alignment horizontal="right" vertical="center"/>
    </xf>
    <xf numFmtId="177" fontId="16" fillId="0" borderId="0" xfId="2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>
      <alignment vertical="center"/>
    </xf>
    <xf numFmtId="177" fontId="16" fillId="0" borderId="0" xfId="2" applyNumberFormat="1" applyFont="1" applyFill="1" applyBorder="1" applyAlignment="1">
      <alignment horizontal="left" vertical="center"/>
    </xf>
    <xf numFmtId="177" fontId="16" fillId="0" borderId="0" xfId="0" applyNumberFormat="1" applyFont="1" applyFill="1">
      <alignment vertical="center"/>
    </xf>
    <xf numFmtId="0" fontId="16" fillId="0" borderId="1" xfId="0" applyFont="1" applyBorder="1" applyAlignment="1">
      <alignment horizontal="left" vertical="center"/>
    </xf>
    <xf numFmtId="177" fontId="16" fillId="0" borderId="1" xfId="1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177" fontId="11" fillId="0" borderId="1" xfId="0" applyNumberFormat="1" applyFont="1" applyBorder="1">
      <alignment vertical="center"/>
    </xf>
    <xf numFmtId="177" fontId="11" fillId="0" borderId="0" xfId="0" applyNumberFormat="1" applyFont="1" applyBorder="1">
      <alignment vertical="center"/>
    </xf>
    <xf numFmtId="9" fontId="11" fillId="0" borderId="0" xfId="6" applyNumberFormat="1" applyFont="1" applyBorder="1">
      <alignment vertical="center"/>
    </xf>
    <xf numFmtId="177" fontId="11" fillId="0" borderId="0" xfId="0" applyNumberFormat="1" applyFo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178" fontId="11" fillId="0" borderId="1" xfId="6" applyNumberFormat="1" applyFont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7">
    <cellStyle name="パーセント" xfId="6" builtinId="5"/>
    <cellStyle name="桁区切り" xfId="1" builtinId="6"/>
    <cellStyle name="桁区切り 2" xfId="4"/>
    <cellStyle name="通貨" xfId="5" builtinId="7"/>
    <cellStyle name="標準" xfId="0" builtinId="0"/>
    <cellStyle name="標準 2" xfId="3"/>
    <cellStyle name="標準_実施計画資料Ⅰ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abSelected="1" zoomScaleNormal="100" workbookViewId="0"/>
  </sheetViews>
  <sheetFormatPr defaultRowHeight="13.5" x14ac:dyDescent="0.15"/>
  <sheetData>
    <row r="1" spans="1:13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7.25" x14ac:dyDescent="0.15">
      <c r="A7" s="12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7.25" x14ac:dyDescent="0.15">
      <c r="A9" s="12"/>
      <c r="B9" s="12"/>
      <c r="C9" s="12"/>
      <c r="D9" s="12"/>
      <c r="E9" s="13"/>
      <c r="F9" s="13"/>
      <c r="G9" s="12"/>
      <c r="H9" s="12"/>
      <c r="I9" s="12"/>
      <c r="J9" s="12"/>
      <c r="K9" s="12"/>
      <c r="L9" s="12"/>
      <c r="M9" s="12"/>
    </row>
    <row r="10" spans="1:13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ht="17.25" x14ac:dyDescent="0.15">
      <c r="A13" s="12"/>
      <c r="B13" s="12"/>
      <c r="C13" s="12"/>
      <c r="D13" s="12"/>
      <c r="E13" s="12"/>
      <c r="F13" s="13"/>
      <c r="G13" s="12"/>
      <c r="H13" s="12"/>
      <c r="I13" s="12"/>
      <c r="J13" s="12"/>
      <c r="K13" s="12"/>
      <c r="L13" s="12"/>
      <c r="M13" s="12"/>
    </row>
    <row r="14" spans="1:13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18.75" x14ac:dyDescent="0.15">
      <c r="A16" s="12"/>
      <c r="B16" s="12"/>
      <c r="C16" s="12"/>
      <c r="D16" s="12"/>
      <c r="E16" s="12"/>
      <c r="F16" s="12"/>
      <c r="G16" s="14" t="s">
        <v>54</v>
      </c>
      <c r="H16" s="12"/>
      <c r="I16" s="12"/>
      <c r="J16" s="12"/>
      <c r="K16" s="12"/>
      <c r="L16" s="12"/>
      <c r="M16" s="12"/>
    </row>
    <row r="17" spans="1:13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15">
      <c r="A18" s="12"/>
      <c r="B18" s="12"/>
      <c r="C18" s="12"/>
      <c r="D18" s="12"/>
      <c r="E18" s="12"/>
      <c r="F18" s="12"/>
      <c r="G18" s="12"/>
      <c r="H18" s="12" t="s">
        <v>70</v>
      </c>
      <c r="I18" s="12"/>
      <c r="J18" s="12"/>
      <c r="K18" s="12"/>
      <c r="L18" s="12"/>
      <c r="M18" s="12"/>
    </row>
    <row r="19" spans="1:13" ht="18.75" x14ac:dyDescent="0.15">
      <c r="A19" s="12"/>
      <c r="B19" s="12"/>
      <c r="C19" s="12"/>
      <c r="D19" s="12"/>
      <c r="E19" s="12"/>
      <c r="F19" s="14"/>
      <c r="G19" s="14"/>
      <c r="H19" s="12"/>
      <c r="I19" s="12"/>
      <c r="J19" s="12"/>
      <c r="K19" s="12"/>
      <c r="L19" s="12"/>
      <c r="M19" s="12"/>
    </row>
    <row r="20" spans="1:13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15">
      <c r="A33" s="12"/>
      <c r="B33" s="15" t="s">
        <v>57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15">
      <c r="A34" s="12"/>
      <c r="B34" s="15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8" spans="1:13" x14ac:dyDescent="0.15">
      <c r="H38" s="1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17" orientation="landscape" useFirstPageNumber="1" r:id="rId1"/>
  <headerFooter>
    <oddFooter>&amp;C17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28"/>
  <sheetViews>
    <sheetView zoomScaleNormal="100" workbookViewId="0">
      <selection activeCell="E4" sqref="E4:E7"/>
    </sheetView>
  </sheetViews>
  <sheetFormatPr defaultRowHeight="13.5" x14ac:dyDescent="0.15"/>
  <cols>
    <col min="1" max="2" width="12.5" customWidth="1"/>
    <col min="3" max="5" width="13.125" customWidth="1"/>
  </cols>
  <sheetData>
    <row r="1" spans="1:6" ht="17.25" x14ac:dyDescent="0.15">
      <c r="A1" s="22" t="s">
        <v>52</v>
      </c>
      <c r="B1" s="76"/>
      <c r="C1" s="76"/>
      <c r="D1" s="76"/>
      <c r="E1" s="76"/>
      <c r="F1" s="3"/>
    </row>
    <row r="2" spans="1:6" ht="17.25" x14ac:dyDescent="0.15">
      <c r="A2" s="22" t="s">
        <v>170</v>
      </c>
      <c r="B2" s="77"/>
      <c r="C2" s="77"/>
      <c r="D2" s="77"/>
      <c r="E2" s="77"/>
      <c r="F2" s="4"/>
    </row>
    <row r="3" spans="1:6" x14ac:dyDescent="0.15">
      <c r="A3" s="12"/>
      <c r="B3" s="12"/>
      <c r="C3" s="12"/>
      <c r="D3" s="12"/>
      <c r="E3" s="12"/>
    </row>
    <row r="4" spans="1:6" ht="15.75" customHeight="1" x14ac:dyDescent="0.15">
      <c r="A4" s="93" t="s">
        <v>0</v>
      </c>
      <c r="B4" s="93" t="s">
        <v>1</v>
      </c>
      <c r="C4" s="110" t="s">
        <v>171</v>
      </c>
      <c r="D4" s="110" t="s">
        <v>172</v>
      </c>
      <c r="E4" s="110" t="s">
        <v>173</v>
      </c>
    </row>
    <row r="5" spans="1:6" ht="15.75" customHeight="1" x14ac:dyDescent="0.15">
      <c r="A5" s="93"/>
      <c r="B5" s="93"/>
      <c r="C5" s="110"/>
      <c r="D5" s="110"/>
      <c r="E5" s="110"/>
    </row>
    <row r="6" spans="1:6" ht="15.75" customHeight="1" x14ac:dyDescent="0.15">
      <c r="A6" s="93"/>
      <c r="B6" s="93"/>
      <c r="C6" s="110"/>
      <c r="D6" s="110"/>
      <c r="E6" s="110"/>
    </row>
    <row r="7" spans="1:6" ht="15.75" customHeight="1" x14ac:dyDescent="0.15">
      <c r="A7" s="93"/>
      <c r="B7" s="93"/>
      <c r="C7" s="110"/>
      <c r="D7" s="110"/>
      <c r="E7" s="110"/>
    </row>
    <row r="8" spans="1:6" ht="15.75" customHeight="1" x14ac:dyDescent="0.15">
      <c r="A8" s="79" t="s">
        <v>12</v>
      </c>
      <c r="B8" s="80" t="s">
        <v>71</v>
      </c>
      <c r="C8" s="81">
        <v>5</v>
      </c>
      <c r="D8" s="81">
        <v>0</v>
      </c>
      <c r="E8" s="88">
        <f>IFERROR(D8/C8,0)</f>
        <v>0</v>
      </c>
    </row>
    <row r="9" spans="1:6" ht="15.75" customHeight="1" x14ac:dyDescent="0.15">
      <c r="A9" s="27" t="s">
        <v>12</v>
      </c>
      <c r="B9" s="28" t="s">
        <v>72</v>
      </c>
      <c r="C9" s="81">
        <v>1</v>
      </c>
      <c r="D9" s="81">
        <v>0</v>
      </c>
      <c r="E9" s="88">
        <f t="shared" ref="E9:E72" si="0">IFERROR(D9/C9,0)</f>
        <v>0</v>
      </c>
    </row>
    <row r="10" spans="1:6" ht="15.75" customHeight="1" x14ac:dyDescent="0.15">
      <c r="A10" s="27" t="s">
        <v>12</v>
      </c>
      <c r="B10" s="28" t="s">
        <v>73</v>
      </c>
      <c r="C10" s="81">
        <v>1</v>
      </c>
      <c r="D10" s="81">
        <v>0</v>
      </c>
      <c r="E10" s="88">
        <f t="shared" si="0"/>
        <v>0</v>
      </c>
    </row>
    <row r="11" spans="1:6" ht="15.75" customHeight="1" x14ac:dyDescent="0.15">
      <c r="A11" s="27" t="s">
        <v>12</v>
      </c>
      <c r="B11" s="28" t="s">
        <v>74</v>
      </c>
      <c r="C11" s="81">
        <v>1</v>
      </c>
      <c r="D11" s="81">
        <v>0</v>
      </c>
      <c r="E11" s="88">
        <f t="shared" si="0"/>
        <v>0</v>
      </c>
    </row>
    <row r="12" spans="1:6" ht="15.75" customHeight="1" x14ac:dyDescent="0.15">
      <c r="A12" s="27" t="s">
        <v>12</v>
      </c>
      <c r="B12" s="28" t="s">
        <v>75</v>
      </c>
      <c r="C12" s="81">
        <v>4</v>
      </c>
      <c r="D12" s="81">
        <v>0</v>
      </c>
      <c r="E12" s="88">
        <f t="shared" si="0"/>
        <v>0</v>
      </c>
    </row>
    <row r="13" spans="1:6" ht="15.75" customHeight="1" x14ac:dyDescent="0.15">
      <c r="A13" s="27" t="s">
        <v>12</v>
      </c>
      <c r="B13" s="28" t="s">
        <v>76</v>
      </c>
      <c r="C13" s="81">
        <v>8</v>
      </c>
      <c r="D13" s="81">
        <v>0</v>
      </c>
      <c r="E13" s="88">
        <f t="shared" si="0"/>
        <v>0</v>
      </c>
    </row>
    <row r="14" spans="1:6" ht="15.75" customHeight="1" x14ac:dyDescent="0.15">
      <c r="A14" s="27" t="s">
        <v>12</v>
      </c>
      <c r="B14" s="28" t="s">
        <v>77</v>
      </c>
      <c r="C14" s="81">
        <v>24</v>
      </c>
      <c r="D14" s="81">
        <v>24</v>
      </c>
      <c r="E14" s="88">
        <f t="shared" si="0"/>
        <v>1</v>
      </c>
    </row>
    <row r="15" spans="1:6" ht="15.75" customHeight="1" x14ac:dyDescent="0.15">
      <c r="A15" s="27" t="s">
        <v>12</v>
      </c>
      <c r="B15" s="28" t="s">
        <v>78</v>
      </c>
      <c r="C15" s="81">
        <v>4</v>
      </c>
      <c r="D15" s="81">
        <v>0</v>
      </c>
      <c r="E15" s="88">
        <f t="shared" si="0"/>
        <v>0</v>
      </c>
    </row>
    <row r="16" spans="1:6" ht="15.75" customHeight="1" x14ac:dyDescent="0.15">
      <c r="A16" s="27" t="s">
        <v>12</v>
      </c>
      <c r="B16" s="28" t="s">
        <v>79</v>
      </c>
      <c r="C16" s="81">
        <v>11</v>
      </c>
      <c r="D16" s="81">
        <v>11</v>
      </c>
      <c r="E16" s="88">
        <f t="shared" si="0"/>
        <v>1</v>
      </c>
    </row>
    <row r="17" spans="1:5" ht="15.75" customHeight="1" x14ac:dyDescent="0.15">
      <c r="A17" s="27" t="s">
        <v>12</v>
      </c>
      <c r="B17" s="28" t="s">
        <v>80</v>
      </c>
      <c r="C17" s="81">
        <v>10</v>
      </c>
      <c r="D17" s="81">
        <v>0</v>
      </c>
      <c r="E17" s="88">
        <f t="shared" si="0"/>
        <v>0</v>
      </c>
    </row>
    <row r="18" spans="1:5" ht="15.75" customHeight="1" x14ac:dyDescent="0.15">
      <c r="A18" s="27" t="s">
        <v>12</v>
      </c>
      <c r="B18" s="28" t="s">
        <v>81</v>
      </c>
      <c r="C18" s="81">
        <v>1</v>
      </c>
      <c r="D18" s="81">
        <v>0</v>
      </c>
      <c r="E18" s="88">
        <f t="shared" si="0"/>
        <v>0</v>
      </c>
    </row>
    <row r="19" spans="1:5" ht="15.75" customHeight="1" x14ac:dyDescent="0.15">
      <c r="A19" s="27" t="s">
        <v>12</v>
      </c>
      <c r="B19" s="28" t="s">
        <v>82</v>
      </c>
      <c r="C19" s="81">
        <v>11</v>
      </c>
      <c r="D19" s="81">
        <v>0</v>
      </c>
      <c r="E19" s="88">
        <f t="shared" si="0"/>
        <v>0</v>
      </c>
    </row>
    <row r="20" spans="1:5" ht="15.75" customHeight="1" x14ac:dyDescent="0.15">
      <c r="A20" s="27" t="s">
        <v>12</v>
      </c>
      <c r="B20" s="28" t="s">
        <v>83</v>
      </c>
      <c r="C20" s="81">
        <v>1</v>
      </c>
      <c r="D20" s="81">
        <v>0</v>
      </c>
      <c r="E20" s="88">
        <f t="shared" si="0"/>
        <v>0</v>
      </c>
    </row>
    <row r="21" spans="1:5" ht="15.75" customHeight="1" x14ac:dyDescent="0.15">
      <c r="A21" s="27" t="s">
        <v>12</v>
      </c>
      <c r="B21" s="28" t="s">
        <v>84</v>
      </c>
      <c r="C21" s="81">
        <v>10</v>
      </c>
      <c r="D21" s="81">
        <v>0</v>
      </c>
      <c r="E21" s="88">
        <f t="shared" si="0"/>
        <v>0</v>
      </c>
    </row>
    <row r="22" spans="1:5" ht="15.75" customHeight="1" x14ac:dyDescent="0.15">
      <c r="A22" s="27" t="s">
        <v>12</v>
      </c>
      <c r="B22" s="28" t="s">
        <v>85</v>
      </c>
      <c r="C22" s="81">
        <v>4</v>
      </c>
      <c r="D22" s="81">
        <v>0</v>
      </c>
      <c r="E22" s="88">
        <f t="shared" si="0"/>
        <v>0</v>
      </c>
    </row>
    <row r="23" spans="1:5" ht="15.75" customHeight="1" x14ac:dyDescent="0.15">
      <c r="A23" s="27" t="s">
        <v>12</v>
      </c>
      <c r="B23" s="28" t="s">
        <v>86</v>
      </c>
      <c r="C23" s="81">
        <v>11</v>
      </c>
      <c r="D23" s="81">
        <v>0</v>
      </c>
      <c r="E23" s="88">
        <f t="shared" si="0"/>
        <v>0</v>
      </c>
    </row>
    <row r="24" spans="1:5" ht="15.75" customHeight="1" x14ac:dyDescent="0.15">
      <c r="A24" s="27" t="s">
        <v>12</v>
      </c>
      <c r="B24" s="28" t="s">
        <v>87</v>
      </c>
      <c r="C24" s="81">
        <v>1</v>
      </c>
      <c r="D24" s="81">
        <v>0</v>
      </c>
      <c r="E24" s="88">
        <f t="shared" si="0"/>
        <v>0</v>
      </c>
    </row>
    <row r="25" spans="1:5" ht="15.75" customHeight="1" x14ac:dyDescent="0.15">
      <c r="A25" s="27" t="s">
        <v>12</v>
      </c>
      <c r="B25" s="28" t="s">
        <v>88</v>
      </c>
      <c r="C25" s="81">
        <v>10</v>
      </c>
      <c r="D25" s="81">
        <v>10</v>
      </c>
      <c r="E25" s="88">
        <f t="shared" si="0"/>
        <v>1</v>
      </c>
    </row>
    <row r="26" spans="1:5" ht="15.75" customHeight="1" x14ac:dyDescent="0.15">
      <c r="A26" s="27" t="s">
        <v>13</v>
      </c>
      <c r="B26" s="28" t="s">
        <v>89</v>
      </c>
      <c r="C26" s="81">
        <v>7</v>
      </c>
      <c r="D26" s="81">
        <v>0</v>
      </c>
      <c r="E26" s="88">
        <f t="shared" si="0"/>
        <v>0</v>
      </c>
    </row>
    <row r="27" spans="1:5" ht="15.75" customHeight="1" x14ac:dyDescent="0.15">
      <c r="A27" s="27" t="s">
        <v>14</v>
      </c>
      <c r="B27" s="28" t="s">
        <v>90</v>
      </c>
      <c r="C27" s="81">
        <v>19</v>
      </c>
      <c r="D27" s="81">
        <v>19</v>
      </c>
      <c r="E27" s="88">
        <f t="shared" si="0"/>
        <v>1</v>
      </c>
    </row>
    <row r="28" spans="1:5" ht="15.75" customHeight="1" x14ac:dyDescent="0.15">
      <c r="A28" s="27" t="s">
        <v>14</v>
      </c>
      <c r="B28" s="28" t="s">
        <v>91</v>
      </c>
      <c r="C28" s="81">
        <v>3</v>
      </c>
      <c r="D28" s="81">
        <v>3</v>
      </c>
      <c r="E28" s="88">
        <f t="shared" si="0"/>
        <v>1</v>
      </c>
    </row>
    <row r="29" spans="1:5" ht="15.75" customHeight="1" x14ac:dyDescent="0.15">
      <c r="A29" s="27" t="s">
        <v>14</v>
      </c>
      <c r="B29" s="28" t="s">
        <v>92</v>
      </c>
      <c r="C29" s="81">
        <v>7</v>
      </c>
      <c r="D29" s="81">
        <v>0</v>
      </c>
      <c r="E29" s="88">
        <f t="shared" si="0"/>
        <v>0</v>
      </c>
    </row>
    <row r="30" spans="1:5" ht="15.75" customHeight="1" x14ac:dyDescent="0.15">
      <c r="A30" s="27" t="s">
        <v>14</v>
      </c>
      <c r="B30" s="28" t="s">
        <v>93</v>
      </c>
      <c r="C30" s="81">
        <v>1</v>
      </c>
      <c r="D30" s="81">
        <v>0</v>
      </c>
      <c r="E30" s="88">
        <f t="shared" si="0"/>
        <v>0</v>
      </c>
    </row>
    <row r="31" spans="1:5" ht="15.75" customHeight="1" x14ac:dyDescent="0.15">
      <c r="A31" s="27" t="s">
        <v>15</v>
      </c>
      <c r="B31" s="28" t="s">
        <v>94</v>
      </c>
      <c r="C31" s="81">
        <v>0</v>
      </c>
      <c r="D31" s="81">
        <v>0</v>
      </c>
      <c r="E31" s="88">
        <f t="shared" si="0"/>
        <v>0</v>
      </c>
    </row>
    <row r="32" spans="1:5" ht="15.75" customHeight="1" x14ac:dyDescent="0.15">
      <c r="A32" s="27" t="s">
        <v>15</v>
      </c>
      <c r="B32" s="28" t="s">
        <v>95</v>
      </c>
      <c r="C32" s="81">
        <v>1</v>
      </c>
      <c r="D32" s="81">
        <v>0</v>
      </c>
      <c r="E32" s="88">
        <f t="shared" si="0"/>
        <v>0</v>
      </c>
    </row>
    <row r="33" spans="1:5" ht="15.75" customHeight="1" x14ac:dyDescent="0.15">
      <c r="A33" s="27" t="s">
        <v>15</v>
      </c>
      <c r="B33" s="28" t="s">
        <v>96</v>
      </c>
      <c r="C33" s="81">
        <v>1</v>
      </c>
      <c r="D33" s="81">
        <v>0</v>
      </c>
      <c r="E33" s="88">
        <f t="shared" si="0"/>
        <v>0</v>
      </c>
    </row>
    <row r="34" spans="1:5" ht="15.75" customHeight="1" x14ac:dyDescent="0.15">
      <c r="A34" s="27" t="s">
        <v>15</v>
      </c>
      <c r="B34" s="28" t="s">
        <v>97</v>
      </c>
      <c r="C34" s="81">
        <v>1</v>
      </c>
      <c r="D34" s="81">
        <v>0</v>
      </c>
      <c r="E34" s="88">
        <f t="shared" si="0"/>
        <v>0</v>
      </c>
    </row>
    <row r="35" spans="1:5" ht="15.75" customHeight="1" x14ac:dyDescent="0.15">
      <c r="A35" s="27" t="s">
        <v>16</v>
      </c>
      <c r="B35" s="28" t="s">
        <v>98</v>
      </c>
      <c r="C35" s="81">
        <v>1</v>
      </c>
      <c r="D35" s="81">
        <v>0</v>
      </c>
      <c r="E35" s="88">
        <f t="shared" si="0"/>
        <v>0</v>
      </c>
    </row>
    <row r="36" spans="1:5" ht="15.75" customHeight="1" x14ac:dyDescent="0.15">
      <c r="A36" s="27" t="s">
        <v>16</v>
      </c>
      <c r="B36" s="28" t="s">
        <v>99</v>
      </c>
      <c r="C36" s="81">
        <v>1</v>
      </c>
      <c r="D36" s="81">
        <v>0</v>
      </c>
      <c r="E36" s="88">
        <f t="shared" si="0"/>
        <v>0</v>
      </c>
    </row>
    <row r="37" spans="1:5" ht="15.75" customHeight="1" x14ac:dyDescent="0.15">
      <c r="A37" s="27" t="s">
        <v>17</v>
      </c>
      <c r="B37" s="28" t="s">
        <v>100</v>
      </c>
      <c r="C37" s="81">
        <v>2</v>
      </c>
      <c r="D37" s="81">
        <v>0</v>
      </c>
      <c r="E37" s="88">
        <f t="shared" si="0"/>
        <v>0</v>
      </c>
    </row>
    <row r="38" spans="1:5" ht="15.75" customHeight="1" x14ac:dyDescent="0.15">
      <c r="A38" s="27" t="s">
        <v>18</v>
      </c>
      <c r="B38" s="28" t="s">
        <v>101</v>
      </c>
      <c r="C38" s="81">
        <v>1</v>
      </c>
      <c r="D38" s="81">
        <v>0</v>
      </c>
      <c r="E38" s="88">
        <f t="shared" si="0"/>
        <v>0</v>
      </c>
    </row>
    <row r="39" spans="1:5" ht="15.75" customHeight="1" x14ac:dyDescent="0.15">
      <c r="A39" s="27" t="s">
        <v>18</v>
      </c>
      <c r="B39" s="28" t="s">
        <v>102</v>
      </c>
      <c r="C39" s="81">
        <v>1</v>
      </c>
      <c r="D39" s="81">
        <v>0</v>
      </c>
      <c r="E39" s="88">
        <f t="shared" si="0"/>
        <v>0</v>
      </c>
    </row>
    <row r="40" spans="1:5" ht="15.75" customHeight="1" x14ac:dyDescent="0.15">
      <c r="A40" s="27" t="s">
        <v>18</v>
      </c>
      <c r="B40" s="28" t="s">
        <v>103</v>
      </c>
      <c r="C40" s="81">
        <v>3</v>
      </c>
      <c r="D40" s="81">
        <v>0</v>
      </c>
      <c r="E40" s="88">
        <f t="shared" si="0"/>
        <v>0</v>
      </c>
    </row>
    <row r="41" spans="1:5" ht="15.75" customHeight="1" x14ac:dyDescent="0.15">
      <c r="A41" s="27" t="s">
        <v>19</v>
      </c>
      <c r="B41" s="28" t="s">
        <v>104</v>
      </c>
      <c r="C41" s="81">
        <v>2</v>
      </c>
      <c r="D41" s="81">
        <v>0</v>
      </c>
      <c r="E41" s="88">
        <f t="shared" si="0"/>
        <v>0</v>
      </c>
    </row>
    <row r="42" spans="1:5" ht="15.75" customHeight="1" x14ac:dyDescent="0.15">
      <c r="A42" s="27" t="s">
        <v>19</v>
      </c>
      <c r="B42" s="28" t="s">
        <v>105</v>
      </c>
      <c r="C42" s="81">
        <v>2</v>
      </c>
      <c r="D42" s="81">
        <v>0</v>
      </c>
      <c r="E42" s="88">
        <f t="shared" si="0"/>
        <v>0</v>
      </c>
    </row>
    <row r="43" spans="1:5" ht="15.75" customHeight="1" x14ac:dyDescent="0.15">
      <c r="A43" s="27" t="s">
        <v>19</v>
      </c>
      <c r="B43" s="28" t="s">
        <v>106</v>
      </c>
      <c r="C43" s="81">
        <v>2</v>
      </c>
      <c r="D43" s="81">
        <v>0</v>
      </c>
      <c r="E43" s="88">
        <f t="shared" si="0"/>
        <v>0</v>
      </c>
    </row>
    <row r="44" spans="1:5" ht="15.75" customHeight="1" x14ac:dyDescent="0.15">
      <c r="A44" s="27" t="s">
        <v>19</v>
      </c>
      <c r="B44" s="28" t="s">
        <v>107</v>
      </c>
      <c r="C44" s="81">
        <v>1</v>
      </c>
      <c r="D44" s="81">
        <v>0</v>
      </c>
      <c r="E44" s="88">
        <f t="shared" si="0"/>
        <v>0</v>
      </c>
    </row>
    <row r="45" spans="1:5" ht="15.75" customHeight="1" x14ac:dyDescent="0.15">
      <c r="A45" s="27" t="s">
        <v>19</v>
      </c>
      <c r="B45" s="28" t="s">
        <v>108</v>
      </c>
      <c r="C45" s="81">
        <v>1</v>
      </c>
      <c r="D45" s="81">
        <v>1</v>
      </c>
      <c r="E45" s="88">
        <f t="shared" si="0"/>
        <v>1</v>
      </c>
    </row>
    <row r="46" spans="1:5" ht="15.75" customHeight="1" x14ac:dyDescent="0.15">
      <c r="A46" s="27" t="s">
        <v>19</v>
      </c>
      <c r="B46" s="28" t="s">
        <v>109</v>
      </c>
      <c r="C46" s="81">
        <v>1</v>
      </c>
      <c r="D46" s="81">
        <v>0</v>
      </c>
      <c r="E46" s="88">
        <f t="shared" si="0"/>
        <v>0</v>
      </c>
    </row>
    <row r="47" spans="1:5" ht="15.75" customHeight="1" x14ac:dyDescent="0.15">
      <c r="A47" s="27" t="s">
        <v>19</v>
      </c>
      <c r="B47" s="28" t="s">
        <v>110</v>
      </c>
      <c r="C47" s="81">
        <v>2</v>
      </c>
      <c r="D47" s="81">
        <v>0</v>
      </c>
      <c r="E47" s="88">
        <f t="shared" si="0"/>
        <v>0</v>
      </c>
    </row>
    <row r="48" spans="1:5" ht="15.75" customHeight="1" x14ac:dyDescent="0.15">
      <c r="A48" s="27" t="s">
        <v>19</v>
      </c>
      <c r="B48" s="28" t="s">
        <v>111</v>
      </c>
      <c r="C48" s="81">
        <v>1</v>
      </c>
      <c r="D48" s="81">
        <v>0</v>
      </c>
      <c r="E48" s="88">
        <f t="shared" si="0"/>
        <v>0</v>
      </c>
    </row>
    <row r="49" spans="1:5" ht="15.75" customHeight="1" x14ac:dyDescent="0.15">
      <c r="A49" s="27" t="s">
        <v>19</v>
      </c>
      <c r="B49" s="28" t="s">
        <v>112</v>
      </c>
      <c r="C49" s="81">
        <v>4</v>
      </c>
      <c r="D49" s="81">
        <v>0</v>
      </c>
      <c r="E49" s="88">
        <f t="shared" si="0"/>
        <v>0</v>
      </c>
    </row>
    <row r="50" spans="1:5" ht="15.75" customHeight="1" x14ac:dyDescent="0.15">
      <c r="A50" s="27" t="s">
        <v>19</v>
      </c>
      <c r="B50" s="28" t="s">
        <v>113</v>
      </c>
      <c r="C50" s="81">
        <v>1</v>
      </c>
      <c r="D50" s="81">
        <v>0</v>
      </c>
      <c r="E50" s="88">
        <f t="shared" si="0"/>
        <v>0</v>
      </c>
    </row>
    <row r="51" spans="1:5" ht="15.75" customHeight="1" x14ac:dyDescent="0.15">
      <c r="A51" s="27" t="s">
        <v>19</v>
      </c>
      <c r="B51" s="28" t="s">
        <v>114</v>
      </c>
      <c r="C51" s="81">
        <v>1</v>
      </c>
      <c r="D51" s="81">
        <v>0</v>
      </c>
      <c r="E51" s="88">
        <f t="shared" si="0"/>
        <v>0</v>
      </c>
    </row>
    <row r="52" spans="1:5" ht="15.75" customHeight="1" x14ac:dyDescent="0.15">
      <c r="A52" s="27" t="s">
        <v>19</v>
      </c>
      <c r="B52" s="28" t="s">
        <v>115</v>
      </c>
      <c r="C52" s="81">
        <v>1</v>
      </c>
      <c r="D52" s="81">
        <v>0</v>
      </c>
      <c r="E52" s="88">
        <f t="shared" si="0"/>
        <v>0</v>
      </c>
    </row>
    <row r="53" spans="1:5" ht="15.75" customHeight="1" x14ac:dyDescent="0.15">
      <c r="A53" s="27" t="s">
        <v>19</v>
      </c>
      <c r="B53" s="28" t="s">
        <v>116</v>
      </c>
      <c r="C53" s="81">
        <v>1</v>
      </c>
      <c r="D53" s="81">
        <v>0</v>
      </c>
      <c r="E53" s="88">
        <f t="shared" si="0"/>
        <v>0</v>
      </c>
    </row>
    <row r="54" spans="1:5" ht="15.75" customHeight="1" x14ac:dyDescent="0.15">
      <c r="A54" s="27" t="s">
        <v>19</v>
      </c>
      <c r="B54" s="28" t="s">
        <v>117</v>
      </c>
      <c r="C54" s="81">
        <v>1</v>
      </c>
      <c r="D54" s="81">
        <v>0</v>
      </c>
      <c r="E54" s="88">
        <f t="shared" si="0"/>
        <v>0</v>
      </c>
    </row>
    <row r="55" spans="1:5" ht="15.75" customHeight="1" x14ac:dyDescent="0.15">
      <c r="A55" s="27" t="s">
        <v>19</v>
      </c>
      <c r="B55" s="28" t="s">
        <v>118</v>
      </c>
      <c r="C55" s="81">
        <v>2</v>
      </c>
      <c r="D55" s="81">
        <v>0</v>
      </c>
      <c r="E55" s="88">
        <f t="shared" si="0"/>
        <v>0</v>
      </c>
    </row>
    <row r="56" spans="1:5" ht="15.75" customHeight="1" x14ac:dyDescent="0.15">
      <c r="A56" s="27" t="s">
        <v>19</v>
      </c>
      <c r="B56" s="28" t="s">
        <v>119</v>
      </c>
      <c r="C56" s="81">
        <v>1</v>
      </c>
      <c r="D56" s="81">
        <v>0</v>
      </c>
      <c r="E56" s="88">
        <f t="shared" si="0"/>
        <v>0</v>
      </c>
    </row>
    <row r="57" spans="1:5" ht="15.75" customHeight="1" x14ac:dyDescent="0.15">
      <c r="A57" s="27" t="s">
        <v>19</v>
      </c>
      <c r="B57" s="28" t="s">
        <v>120</v>
      </c>
      <c r="C57" s="81">
        <v>1</v>
      </c>
      <c r="D57" s="81">
        <v>1</v>
      </c>
      <c r="E57" s="88">
        <f t="shared" si="0"/>
        <v>1</v>
      </c>
    </row>
    <row r="58" spans="1:5" ht="15.75" customHeight="1" x14ac:dyDescent="0.15">
      <c r="A58" s="27" t="s">
        <v>19</v>
      </c>
      <c r="B58" s="28" t="s">
        <v>121</v>
      </c>
      <c r="C58" s="81">
        <v>1</v>
      </c>
      <c r="D58" s="81">
        <v>1</v>
      </c>
      <c r="E58" s="88">
        <f t="shared" si="0"/>
        <v>1</v>
      </c>
    </row>
    <row r="59" spans="1:5" ht="15.75" customHeight="1" x14ac:dyDescent="0.15">
      <c r="A59" s="27" t="s">
        <v>19</v>
      </c>
      <c r="B59" s="28" t="s">
        <v>122</v>
      </c>
      <c r="C59" s="81">
        <v>1</v>
      </c>
      <c r="D59" s="81">
        <v>0</v>
      </c>
      <c r="E59" s="88">
        <f t="shared" si="0"/>
        <v>0</v>
      </c>
    </row>
    <row r="60" spans="1:5" ht="15.75" customHeight="1" x14ac:dyDescent="0.15">
      <c r="A60" s="27" t="s">
        <v>19</v>
      </c>
      <c r="B60" s="28" t="s">
        <v>123</v>
      </c>
      <c r="C60" s="81">
        <v>1</v>
      </c>
      <c r="D60" s="81">
        <v>0</v>
      </c>
      <c r="E60" s="88">
        <f t="shared" si="0"/>
        <v>0</v>
      </c>
    </row>
    <row r="61" spans="1:5" ht="15.75" customHeight="1" x14ac:dyDescent="0.15">
      <c r="A61" s="27" t="s">
        <v>19</v>
      </c>
      <c r="B61" s="28" t="s">
        <v>124</v>
      </c>
      <c r="C61" s="81">
        <v>0</v>
      </c>
      <c r="D61" s="81">
        <v>0</v>
      </c>
      <c r="E61" s="88">
        <f t="shared" si="0"/>
        <v>0</v>
      </c>
    </row>
    <row r="62" spans="1:5" ht="15.75" customHeight="1" x14ac:dyDescent="0.15">
      <c r="A62" s="27" t="s">
        <v>19</v>
      </c>
      <c r="B62" s="28" t="s">
        <v>125</v>
      </c>
      <c r="C62" s="81">
        <v>1</v>
      </c>
      <c r="D62" s="81">
        <v>0</v>
      </c>
      <c r="E62" s="88">
        <f t="shared" si="0"/>
        <v>0</v>
      </c>
    </row>
    <row r="63" spans="1:5" ht="15.75" customHeight="1" x14ac:dyDescent="0.15">
      <c r="A63" s="27" t="s">
        <v>19</v>
      </c>
      <c r="B63" s="28" t="s">
        <v>126</v>
      </c>
      <c r="C63" s="81">
        <v>1</v>
      </c>
      <c r="D63" s="81">
        <v>0</v>
      </c>
      <c r="E63" s="88">
        <f t="shared" si="0"/>
        <v>0</v>
      </c>
    </row>
    <row r="64" spans="1:5" ht="15.75" customHeight="1" x14ac:dyDescent="0.15">
      <c r="A64" s="27" t="s">
        <v>20</v>
      </c>
      <c r="B64" s="28" t="s">
        <v>127</v>
      </c>
      <c r="C64" s="81">
        <v>1</v>
      </c>
      <c r="D64" s="81">
        <v>0</v>
      </c>
      <c r="E64" s="88">
        <f t="shared" si="0"/>
        <v>0</v>
      </c>
    </row>
    <row r="65" spans="1:5" ht="15.75" customHeight="1" x14ac:dyDescent="0.15">
      <c r="A65" s="27" t="s">
        <v>20</v>
      </c>
      <c r="B65" s="28" t="s">
        <v>128</v>
      </c>
      <c r="C65" s="81">
        <v>0</v>
      </c>
      <c r="D65" s="81">
        <v>0</v>
      </c>
      <c r="E65" s="88">
        <f t="shared" si="0"/>
        <v>0</v>
      </c>
    </row>
    <row r="66" spans="1:5" ht="15.75" customHeight="1" x14ac:dyDescent="0.15">
      <c r="A66" s="27" t="s">
        <v>20</v>
      </c>
      <c r="B66" s="28" t="s">
        <v>129</v>
      </c>
      <c r="C66" s="81">
        <v>13</v>
      </c>
      <c r="D66" s="81">
        <v>0</v>
      </c>
      <c r="E66" s="88">
        <f t="shared" si="0"/>
        <v>0</v>
      </c>
    </row>
    <row r="67" spans="1:5" ht="15.75" customHeight="1" x14ac:dyDescent="0.15">
      <c r="A67" s="27" t="s">
        <v>20</v>
      </c>
      <c r="B67" s="28" t="s">
        <v>130</v>
      </c>
      <c r="C67" s="81">
        <v>7</v>
      </c>
      <c r="D67" s="81">
        <v>0</v>
      </c>
      <c r="E67" s="88">
        <f t="shared" si="0"/>
        <v>0</v>
      </c>
    </row>
    <row r="68" spans="1:5" ht="15.75" customHeight="1" x14ac:dyDescent="0.15">
      <c r="A68" s="27" t="s">
        <v>20</v>
      </c>
      <c r="B68" s="28" t="s">
        <v>131</v>
      </c>
      <c r="C68" s="81">
        <v>1</v>
      </c>
      <c r="D68" s="81">
        <v>0</v>
      </c>
      <c r="E68" s="88">
        <f t="shared" si="0"/>
        <v>0</v>
      </c>
    </row>
    <row r="69" spans="1:5" ht="15.75" customHeight="1" x14ac:dyDescent="0.15">
      <c r="A69" s="27" t="s">
        <v>20</v>
      </c>
      <c r="B69" s="28" t="s">
        <v>132</v>
      </c>
      <c r="C69" s="81">
        <v>1</v>
      </c>
      <c r="D69" s="81">
        <v>1</v>
      </c>
      <c r="E69" s="88">
        <f t="shared" si="0"/>
        <v>1</v>
      </c>
    </row>
    <row r="70" spans="1:5" ht="15.75" customHeight="1" x14ac:dyDescent="0.15">
      <c r="A70" s="27" t="s">
        <v>20</v>
      </c>
      <c r="B70" s="28" t="s">
        <v>133</v>
      </c>
      <c r="C70" s="81">
        <v>0</v>
      </c>
      <c r="D70" s="81">
        <v>0</v>
      </c>
      <c r="E70" s="88">
        <f t="shared" si="0"/>
        <v>0</v>
      </c>
    </row>
    <row r="71" spans="1:5" ht="15.75" customHeight="1" x14ac:dyDescent="0.15">
      <c r="A71" s="27" t="s">
        <v>20</v>
      </c>
      <c r="B71" s="28" t="s">
        <v>134</v>
      </c>
      <c r="C71" s="81">
        <v>2</v>
      </c>
      <c r="D71" s="81">
        <v>0</v>
      </c>
      <c r="E71" s="88">
        <f t="shared" si="0"/>
        <v>0</v>
      </c>
    </row>
    <row r="72" spans="1:5" ht="15.75" customHeight="1" x14ac:dyDescent="0.15">
      <c r="A72" s="27" t="s">
        <v>21</v>
      </c>
      <c r="B72" s="28" t="s">
        <v>135</v>
      </c>
      <c r="C72" s="81">
        <v>2</v>
      </c>
      <c r="D72" s="81">
        <v>0</v>
      </c>
      <c r="E72" s="88">
        <f t="shared" si="0"/>
        <v>0</v>
      </c>
    </row>
    <row r="73" spans="1:5" ht="15.75" customHeight="1" x14ac:dyDescent="0.15">
      <c r="A73" s="27" t="s">
        <v>21</v>
      </c>
      <c r="B73" s="28" t="s">
        <v>136</v>
      </c>
      <c r="C73" s="81">
        <v>1</v>
      </c>
      <c r="D73" s="81">
        <v>0</v>
      </c>
      <c r="E73" s="88">
        <f t="shared" ref="E73:E106" si="1">IFERROR(D73/C73,0)</f>
        <v>0</v>
      </c>
    </row>
    <row r="74" spans="1:5" ht="15.75" customHeight="1" x14ac:dyDescent="0.15">
      <c r="A74" s="27" t="s">
        <v>21</v>
      </c>
      <c r="B74" s="28" t="s">
        <v>137</v>
      </c>
      <c r="C74" s="81">
        <v>0</v>
      </c>
      <c r="D74" s="81">
        <v>0</v>
      </c>
      <c r="E74" s="88">
        <f t="shared" si="1"/>
        <v>0</v>
      </c>
    </row>
    <row r="75" spans="1:5" ht="15.75" customHeight="1" x14ac:dyDescent="0.15">
      <c r="A75" s="27" t="s">
        <v>21</v>
      </c>
      <c r="B75" s="28" t="s">
        <v>138</v>
      </c>
      <c r="C75" s="81">
        <v>1</v>
      </c>
      <c r="D75" s="81">
        <v>0</v>
      </c>
      <c r="E75" s="88">
        <f t="shared" si="1"/>
        <v>0</v>
      </c>
    </row>
    <row r="76" spans="1:5" ht="15.75" customHeight="1" x14ac:dyDescent="0.15">
      <c r="A76" s="27" t="s">
        <v>21</v>
      </c>
      <c r="B76" s="28" t="s">
        <v>139</v>
      </c>
      <c r="C76" s="81">
        <v>1</v>
      </c>
      <c r="D76" s="81">
        <v>0</v>
      </c>
      <c r="E76" s="88">
        <f t="shared" si="1"/>
        <v>0</v>
      </c>
    </row>
    <row r="77" spans="1:5" ht="15.75" customHeight="1" x14ac:dyDescent="0.15">
      <c r="A77" s="27" t="s">
        <v>21</v>
      </c>
      <c r="B77" s="28" t="s">
        <v>140</v>
      </c>
      <c r="C77" s="81">
        <v>1</v>
      </c>
      <c r="D77" s="81">
        <v>0</v>
      </c>
      <c r="E77" s="88">
        <f t="shared" si="1"/>
        <v>0</v>
      </c>
    </row>
    <row r="78" spans="1:5" ht="15.75" customHeight="1" x14ac:dyDescent="0.15">
      <c r="A78" s="27" t="s">
        <v>21</v>
      </c>
      <c r="B78" s="28" t="s">
        <v>141</v>
      </c>
      <c r="C78" s="81">
        <v>1</v>
      </c>
      <c r="D78" s="81">
        <v>0</v>
      </c>
      <c r="E78" s="88">
        <f t="shared" si="1"/>
        <v>0</v>
      </c>
    </row>
    <row r="79" spans="1:5" ht="15.75" customHeight="1" x14ac:dyDescent="0.15">
      <c r="A79" s="27" t="s">
        <v>169</v>
      </c>
      <c r="B79" s="28" t="s">
        <v>142</v>
      </c>
      <c r="C79" s="81">
        <v>3</v>
      </c>
      <c r="D79" s="81">
        <v>3</v>
      </c>
      <c r="E79" s="88">
        <f t="shared" si="1"/>
        <v>1</v>
      </c>
    </row>
    <row r="80" spans="1:5" ht="15.75" customHeight="1" x14ac:dyDescent="0.15">
      <c r="A80" s="27" t="s">
        <v>169</v>
      </c>
      <c r="B80" s="28" t="s">
        <v>143</v>
      </c>
      <c r="C80" s="81">
        <v>3</v>
      </c>
      <c r="D80" s="81">
        <v>0</v>
      </c>
      <c r="E80" s="88">
        <f t="shared" si="1"/>
        <v>0</v>
      </c>
    </row>
    <row r="81" spans="1:5" ht="15.75" customHeight="1" x14ac:dyDescent="0.15">
      <c r="A81" s="27" t="s">
        <v>169</v>
      </c>
      <c r="B81" s="28" t="s">
        <v>144</v>
      </c>
      <c r="C81" s="81">
        <v>0</v>
      </c>
      <c r="D81" s="81">
        <v>0</v>
      </c>
      <c r="E81" s="88">
        <f t="shared" si="1"/>
        <v>0</v>
      </c>
    </row>
    <row r="82" spans="1:5" ht="15.75" customHeight="1" x14ac:dyDescent="0.15">
      <c r="A82" s="27" t="s">
        <v>169</v>
      </c>
      <c r="B82" s="28" t="s">
        <v>145</v>
      </c>
      <c r="C82" s="81">
        <v>1</v>
      </c>
      <c r="D82" s="81">
        <v>1</v>
      </c>
      <c r="E82" s="88">
        <f t="shared" si="1"/>
        <v>1</v>
      </c>
    </row>
    <row r="83" spans="1:5" ht="15.75" customHeight="1" x14ac:dyDescent="0.15">
      <c r="A83" s="27" t="s">
        <v>169</v>
      </c>
      <c r="B83" s="28" t="s">
        <v>146</v>
      </c>
      <c r="C83" s="81">
        <v>1</v>
      </c>
      <c r="D83" s="81">
        <v>0</v>
      </c>
      <c r="E83" s="88">
        <f t="shared" si="1"/>
        <v>0</v>
      </c>
    </row>
    <row r="84" spans="1:5" ht="15.75" customHeight="1" x14ac:dyDescent="0.15">
      <c r="A84" s="27" t="s">
        <v>169</v>
      </c>
      <c r="B84" s="28" t="s">
        <v>147</v>
      </c>
      <c r="C84" s="81">
        <v>1</v>
      </c>
      <c r="D84" s="81">
        <v>0</v>
      </c>
      <c r="E84" s="88">
        <f t="shared" si="1"/>
        <v>0</v>
      </c>
    </row>
    <row r="85" spans="1:5" ht="15.75" customHeight="1" x14ac:dyDescent="0.15">
      <c r="A85" s="27" t="s">
        <v>169</v>
      </c>
      <c r="B85" s="28" t="s">
        <v>148</v>
      </c>
      <c r="C85" s="81">
        <v>1</v>
      </c>
      <c r="D85" s="81">
        <v>0</v>
      </c>
      <c r="E85" s="88">
        <f t="shared" si="1"/>
        <v>0</v>
      </c>
    </row>
    <row r="86" spans="1:5" ht="15.75" customHeight="1" x14ac:dyDescent="0.15">
      <c r="A86" s="27" t="s">
        <v>23</v>
      </c>
      <c r="B86" s="28" t="s">
        <v>149</v>
      </c>
      <c r="C86" s="81">
        <v>2</v>
      </c>
      <c r="D86" s="81">
        <v>0</v>
      </c>
      <c r="E86" s="88">
        <f t="shared" si="1"/>
        <v>0</v>
      </c>
    </row>
    <row r="87" spans="1:5" ht="15.75" customHeight="1" x14ac:dyDescent="0.15">
      <c r="A87" s="27" t="s">
        <v>23</v>
      </c>
      <c r="B87" s="28" t="s">
        <v>150</v>
      </c>
      <c r="C87" s="81">
        <v>1</v>
      </c>
      <c r="D87" s="81">
        <v>0</v>
      </c>
      <c r="E87" s="88">
        <f t="shared" si="1"/>
        <v>0</v>
      </c>
    </row>
    <row r="88" spans="1:5" ht="15.75" customHeight="1" x14ac:dyDescent="0.15">
      <c r="A88" s="27" t="s">
        <v>23</v>
      </c>
      <c r="B88" s="28" t="s">
        <v>151</v>
      </c>
      <c r="C88" s="81">
        <v>1</v>
      </c>
      <c r="D88" s="81">
        <v>0</v>
      </c>
      <c r="E88" s="88">
        <f t="shared" si="1"/>
        <v>0</v>
      </c>
    </row>
    <row r="89" spans="1:5" ht="15.75" customHeight="1" x14ac:dyDescent="0.15">
      <c r="A89" s="27" t="s">
        <v>23</v>
      </c>
      <c r="B89" s="28" t="s">
        <v>152</v>
      </c>
      <c r="C89" s="81">
        <v>1</v>
      </c>
      <c r="D89" s="81">
        <v>0</v>
      </c>
      <c r="E89" s="88">
        <f t="shared" si="1"/>
        <v>0</v>
      </c>
    </row>
    <row r="90" spans="1:5" ht="15.75" customHeight="1" x14ac:dyDescent="0.15">
      <c r="A90" s="27" t="s">
        <v>23</v>
      </c>
      <c r="B90" s="28" t="s">
        <v>153</v>
      </c>
      <c r="C90" s="81">
        <v>32</v>
      </c>
      <c r="D90" s="81">
        <v>1</v>
      </c>
      <c r="E90" s="88">
        <f t="shared" si="1"/>
        <v>3.125E-2</v>
      </c>
    </row>
    <row r="91" spans="1:5" ht="15.75" customHeight="1" x14ac:dyDescent="0.15">
      <c r="A91" s="27" t="s">
        <v>23</v>
      </c>
      <c r="B91" s="28" t="s">
        <v>154</v>
      </c>
      <c r="C91" s="81">
        <v>1</v>
      </c>
      <c r="D91" s="81">
        <v>0</v>
      </c>
      <c r="E91" s="88">
        <f t="shared" si="1"/>
        <v>0</v>
      </c>
    </row>
    <row r="92" spans="1:5" ht="15.75" customHeight="1" x14ac:dyDescent="0.15">
      <c r="A92" s="27" t="s">
        <v>23</v>
      </c>
      <c r="B92" s="28" t="s">
        <v>155</v>
      </c>
      <c r="C92" s="81">
        <v>3</v>
      </c>
      <c r="D92" s="81">
        <v>0</v>
      </c>
      <c r="E92" s="88">
        <f t="shared" si="1"/>
        <v>0</v>
      </c>
    </row>
    <row r="93" spans="1:5" ht="15.75" customHeight="1" x14ac:dyDescent="0.15">
      <c r="A93" s="27" t="s">
        <v>24</v>
      </c>
      <c r="B93" s="28" t="s">
        <v>156</v>
      </c>
      <c r="C93" s="81">
        <v>3</v>
      </c>
      <c r="D93" s="81">
        <v>0</v>
      </c>
      <c r="E93" s="88">
        <f t="shared" si="1"/>
        <v>0</v>
      </c>
    </row>
    <row r="94" spans="1:5" ht="15.75" customHeight="1" x14ac:dyDescent="0.15">
      <c r="A94" s="27" t="s">
        <v>24</v>
      </c>
      <c r="B94" s="28" t="s">
        <v>157</v>
      </c>
      <c r="C94" s="81">
        <v>1</v>
      </c>
      <c r="D94" s="81">
        <v>0</v>
      </c>
      <c r="E94" s="88">
        <f t="shared" si="1"/>
        <v>0</v>
      </c>
    </row>
    <row r="95" spans="1:5" ht="15.75" customHeight="1" x14ac:dyDescent="0.15">
      <c r="A95" s="27" t="s">
        <v>24</v>
      </c>
      <c r="B95" s="28" t="s">
        <v>158</v>
      </c>
      <c r="C95" s="81">
        <v>1</v>
      </c>
      <c r="D95" s="81">
        <v>0</v>
      </c>
      <c r="E95" s="88">
        <f t="shared" si="1"/>
        <v>0</v>
      </c>
    </row>
    <row r="96" spans="1:5" ht="15.75" customHeight="1" x14ac:dyDescent="0.15">
      <c r="A96" s="27" t="s">
        <v>24</v>
      </c>
      <c r="B96" s="28" t="s">
        <v>159</v>
      </c>
      <c r="C96" s="81">
        <v>1</v>
      </c>
      <c r="D96" s="81">
        <v>0</v>
      </c>
      <c r="E96" s="88">
        <f t="shared" si="1"/>
        <v>0</v>
      </c>
    </row>
    <row r="97" spans="1:5" ht="15.75" customHeight="1" x14ac:dyDescent="0.15">
      <c r="A97" s="27" t="s">
        <v>24</v>
      </c>
      <c r="B97" s="28" t="s">
        <v>160</v>
      </c>
      <c r="C97" s="81">
        <v>1</v>
      </c>
      <c r="D97" s="81">
        <v>0</v>
      </c>
      <c r="E97" s="88">
        <f t="shared" si="1"/>
        <v>0</v>
      </c>
    </row>
    <row r="98" spans="1:5" ht="15.75" customHeight="1" x14ac:dyDescent="0.15">
      <c r="A98" s="27" t="s">
        <v>24</v>
      </c>
      <c r="B98" s="28" t="s">
        <v>161</v>
      </c>
      <c r="C98" s="81">
        <v>1</v>
      </c>
      <c r="D98" s="81">
        <v>0</v>
      </c>
      <c r="E98" s="88">
        <f t="shared" si="1"/>
        <v>0</v>
      </c>
    </row>
    <row r="99" spans="1:5" ht="15.75" customHeight="1" x14ac:dyDescent="0.15">
      <c r="A99" s="27" t="s">
        <v>24</v>
      </c>
      <c r="B99" s="28" t="s">
        <v>162</v>
      </c>
      <c r="C99" s="81">
        <v>2</v>
      </c>
      <c r="D99" s="81">
        <v>0</v>
      </c>
      <c r="E99" s="88">
        <f t="shared" si="1"/>
        <v>0</v>
      </c>
    </row>
    <row r="100" spans="1:5" ht="15.75" customHeight="1" x14ac:dyDescent="0.15">
      <c r="A100" s="27" t="s">
        <v>24</v>
      </c>
      <c r="B100" s="28" t="s">
        <v>163</v>
      </c>
      <c r="C100" s="81">
        <v>1</v>
      </c>
      <c r="D100" s="81">
        <v>0</v>
      </c>
      <c r="E100" s="88">
        <f t="shared" si="1"/>
        <v>0</v>
      </c>
    </row>
    <row r="101" spans="1:5" ht="15.75" customHeight="1" x14ac:dyDescent="0.15">
      <c r="A101" s="27" t="s">
        <v>25</v>
      </c>
      <c r="B101" s="28" t="s">
        <v>164</v>
      </c>
      <c r="C101" s="81">
        <v>1</v>
      </c>
      <c r="D101" s="81">
        <v>0</v>
      </c>
      <c r="E101" s="88">
        <f t="shared" si="1"/>
        <v>0</v>
      </c>
    </row>
    <row r="102" spans="1:5" ht="15.75" customHeight="1" x14ac:dyDescent="0.15">
      <c r="A102" s="27" t="s">
        <v>25</v>
      </c>
      <c r="B102" s="28" t="s">
        <v>165</v>
      </c>
      <c r="C102" s="81">
        <v>1</v>
      </c>
      <c r="D102" s="81">
        <v>0</v>
      </c>
      <c r="E102" s="88">
        <f t="shared" si="1"/>
        <v>0</v>
      </c>
    </row>
    <row r="103" spans="1:5" ht="15.75" customHeight="1" x14ac:dyDescent="0.15">
      <c r="A103" s="27" t="s">
        <v>25</v>
      </c>
      <c r="B103" s="28" t="s">
        <v>166</v>
      </c>
      <c r="C103" s="81">
        <v>2</v>
      </c>
      <c r="D103" s="81">
        <v>0</v>
      </c>
      <c r="E103" s="88">
        <f t="shared" si="1"/>
        <v>0</v>
      </c>
    </row>
    <row r="104" spans="1:5" ht="15.75" customHeight="1" x14ac:dyDescent="0.15">
      <c r="A104" s="27" t="s">
        <v>25</v>
      </c>
      <c r="B104" s="28" t="s">
        <v>167</v>
      </c>
      <c r="C104" s="81">
        <v>1</v>
      </c>
      <c r="D104" s="81">
        <v>0</v>
      </c>
      <c r="E104" s="88">
        <f t="shared" si="1"/>
        <v>0</v>
      </c>
    </row>
    <row r="105" spans="1:5" ht="15.75" customHeight="1" x14ac:dyDescent="0.15">
      <c r="A105" s="27" t="s">
        <v>25</v>
      </c>
      <c r="B105" s="28" t="s">
        <v>168</v>
      </c>
      <c r="C105" s="81">
        <v>1</v>
      </c>
      <c r="D105" s="81">
        <v>0</v>
      </c>
      <c r="E105" s="88">
        <f t="shared" si="1"/>
        <v>0</v>
      </c>
    </row>
    <row r="106" spans="1:5" ht="15.75" customHeight="1" x14ac:dyDescent="0.15">
      <c r="A106" s="36" t="s">
        <v>4</v>
      </c>
      <c r="B106" s="68">
        <v>98</v>
      </c>
      <c r="C106" s="81">
        <f>SUM(C8:C105)</f>
        <v>297</v>
      </c>
      <c r="D106" s="81">
        <f>SUM(D8:D105)</f>
        <v>76</v>
      </c>
      <c r="E106" s="88">
        <f t="shared" si="1"/>
        <v>0.25589225589225589</v>
      </c>
    </row>
    <row r="107" spans="1:5" ht="15.75" customHeight="1" x14ac:dyDescent="0.15">
      <c r="A107" s="39"/>
      <c r="B107" s="69"/>
      <c r="C107" s="82"/>
      <c r="D107" s="82"/>
      <c r="E107" s="83"/>
    </row>
    <row r="108" spans="1:5" ht="15.75" customHeight="1" x14ac:dyDescent="0.15">
      <c r="A108" s="39"/>
      <c r="B108" s="69"/>
      <c r="C108" s="82"/>
      <c r="D108" s="82"/>
      <c r="E108" s="83"/>
    </row>
    <row r="109" spans="1:5" ht="15.75" customHeight="1" x14ac:dyDescent="0.15">
      <c r="A109" s="39" t="s">
        <v>60</v>
      </c>
      <c r="B109" s="71"/>
      <c r="C109" s="84"/>
      <c r="D109" s="84"/>
      <c r="E109" s="12"/>
    </row>
    <row r="110" spans="1:5" ht="15.75" customHeight="1" x14ac:dyDescent="0.15">
      <c r="A110" s="93" t="s">
        <v>0</v>
      </c>
      <c r="B110" s="93" t="s">
        <v>1</v>
      </c>
      <c r="C110" s="110" t="s">
        <v>171</v>
      </c>
      <c r="D110" s="110" t="s">
        <v>172</v>
      </c>
      <c r="E110" s="110" t="s">
        <v>173</v>
      </c>
    </row>
    <row r="111" spans="1:5" ht="15.75" customHeight="1" x14ac:dyDescent="0.15">
      <c r="A111" s="93"/>
      <c r="B111" s="93"/>
      <c r="C111" s="110"/>
      <c r="D111" s="110"/>
      <c r="E111" s="110"/>
    </row>
    <row r="112" spans="1:5" ht="15.75" customHeight="1" x14ac:dyDescent="0.15">
      <c r="A112" s="93"/>
      <c r="B112" s="93"/>
      <c r="C112" s="110"/>
      <c r="D112" s="110"/>
      <c r="E112" s="110"/>
    </row>
    <row r="113" spans="1:5" ht="15.75" customHeight="1" x14ac:dyDescent="0.15">
      <c r="A113" s="93"/>
      <c r="B113" s="93"/>
      <c r="C113" s="110"/>
      <c r="D113" s="110"/>
      <c r="E113" s="110"/>
    </row>
    <row r="114" spans="1:5" ht="15.75" customHeight="1" x14ac:dyDescent="0.15">
      <c r="A114" s="27" t="s">
        <v>26</v>
      </c>
      <c r="B114" s="29">
        <v>18</v>
      </c>
      <c r="C114" s="81">
        <f>SUMIF($A$8:$A$105,$A114,C$8:C$105)</f>
        <v>118</v>
      </c>
      <c r="D114" s="81">
        <f>SUMIF($A$8:$A$105,$A114,D$8:D$105)</f>
        <v>45</v>
      </c>
      <c r="E114" s="88">
        <f>D114/C114</f>
        <v>0.38135593220338981</v>
      </c>
    </row>
    <row r="115" spans="1:5" ht="15.75" customHeight="1" x14ac:dyDescent="0.15">
      <c r="A115" s="27" t="s">
        <v>27</v>
      </c>
      <c r="B115" s="29">
        <v>1</v>
      </c>
      <c r="C115" s="81">
        <f t="shared" ref="C115:D127" si="2">SUMIF($A$8:$A$105,$A115,C$8:C$105)</f>
        <v>7</v>
      </c>
      <c r="D115" s="81">
        <f t="shared" si="2"/>
        <v>0</v>
      </c>
      <c r="E115" s="88">
        <f t="shared" ref="E115:E128" si="3">D115/C115</f>
        <v>0</v>
      </c>
    </row>
    <row r="116" spans="1:5" ht="15.75" customHeight="1" x14ac:dyDescent="0.15">
      <c r="A116" s="27" t="s">
        <v>28</v>
      </c>
      <c r="B116" s="29">
        <v>4</v>
      </c>
      <c r="C116" s="81">
        <f t="shared" si="2"/>
        <v>30</v>
      </c>
      <c r="D116" s="81">
        <f t="shared" si="2"/>
        <v>22</v>
      </c>
      <c r="E116" s="88">
        <f t="shared" si="3"/>
        <v>0.73333333333333328</v>
      </c>
    </row>
    <row r="117" spans="1:5" ht="15.75" customHeight="1" x14ac:dyDescent="0.15">
      <c r="A117" s="27" t="s">
        <v>29</v>
      </c>
      <c r="B117" s="29">
        <v>4</v>
      </c>
      <c r="C117" s="81">
        <f t="shared" si="2"/>
        <v>3</v>
      </c>
      <c r="D117" s="81">
        <f t="shared" si="2"/>
        <v>0</v>
      </c>
      <c r="E117" s="88">
        <f t="shared" si="3"/>
        <v>0</v>
      </c>
    </row>
    <row r="118" spans="1:5" ht="15.75" customHeight="1" x14ac:dyDescent="0.15">
      <c r="A118" s="27" t="s">
        <v>30</v>
      </c>
      <c r="B118" s="29">
        <v>2</v>
      </c>
      <c r="C118" s="81">
        <f t="shared" si="2"/>
        <v>2</v>
      </c>
      <c r="D118" s="81">
        <f t="shared" si="2"/>
        <v>0</v>
      </c>
      <c r="E118" s="88">
        <f t="shared" si="3"/>
        <v>0</v>
      </c>
    </row>
    <row r="119" spans="1:5" ht="15.75" customHeight="1" x14ac:dyDescent="0.15">
      <c r="A119" s="73" t="s">
        <v>31</v>
      </c>
      <c r="B119" s="74">
        <v>1</v>
      </c>
      <c r="C119" s="81">
        <f t="shared" si="2"/>
        <v>2</v>
      </c>
      <c r="D119" s="81">
        <f t="shared" si="2"/>
        <v>0</v>
      </c>
      <c r="E119" s="88">
        <f t="shared" si="3"/>
        <v>0</v>
      </c>
    </row>
    <row r="120" spans="1:5" ht="15.75" customHeight="1" x14ac:dyDescent="0.15">
      <c r="A120" s="73" t="s">
        <v>32</v>
      </c>
      <c r="B120" s="74">
        <v>4</v>
      </c>
      <c r="C120" s="81">
        <f t="shared" si="2"/>
        <v>5</v>
      </c>
      <c r="D120" s="81">
        <f t="shared" si="2"/>
        <v>0</v>
      </c>
      <c r="E120" s="88">
        <f t="shared" si="3"/>
        <v>0</v>
      </c>
    </row>
    <row r="121" spans="1:5" ht="15.75" customHeight="1" x14ac:dyDescent="0.15">
      <c r="A121" s="73" t="s">
        <v>33</v>
      </c>
      <c r="B121" s="74">
        <v>22</v>
      </c>
      <c r="C121" s="81">
        <f t="shared" si="2"/>
        <v>30</v>
      </c>
      <c r="D121" s="81">
        <f t="shared" si="2"/>
        <v>3</v>
      </c>
      <c r="E121" s="88">
        <f t="shared" si="3"/>
        <v>0.1</v>
      </c>
    </row>
    <row r="122" spans="1:5" ht="15.75" customHeight="1" x14ac:dyDescent="0.15">
      <c r="A122" s="73" t="s">
        <v>34</v>
      </c>
      <c r="B122" s="74">
        <v>8</v>
      </c>
      <c r="C122" s="81">
        <f t="shared" si="2"/>
        <v>25</v>
      </c>
      <c r="D122" s="81">
        <f t="shared" si="2"/>
        <v>1</v>
      </c>
      <c r="E122" s="88">
        <f t="shared" si="3"/>
        <v>0.04</v>
      </c>
    </row>
    <row r="123" spans="1:5" ht="15.75" customHeight="1" x14ac:dyDescent="0.15">
      <c r="A123" s="73" t="s">
        <v>35</v>
      </c>
      <c r="B123" s="74">
        <v>7</v>
      </c>
      <c r="C123" s="81">
        <f t="shared" si="2"/>
        <v>7</v>
      </c>
      <c r="D123" s="81">
        <f t="shared" si="2"/>
        <v>0</v>
      </c>
      <c r="E123" s="88">
        <f t="shared" si="3"/>
        <v>0</v>
      </c>
    </row>
    <row r="124" spans="1:5" ht="15.75" customHeight="1" x14ac:dyDescent="0.15">
      <c r="A124" s="73" t="s">
        <v>36</v>
      </c>
      <c r="B124" s="74">
        <v>7</v>
      </c>
      <c r="C124" s="81">
        <f t="shared" si="2"/>
        <v>10</v>
      </c>
      <c r="D124" s="81">
        <f t="shared" si="2"/>
        <v>4</v>
      </c>
      <c r="E124" s="88">
        <f t="shared" si="3"/>
        <v>0.4</v>
      </c>
    </row>
    <row r="125" spans="1:5" x14ac:dyDescent="0.15">
      <c r="A125" s="73" t="s">
        <v>37</v>
      </c>
      <c r="B125" s="74">
        <v>7</v>
      </c>
      <c r="C125" s="81">
        <f t="shared" si="2"/>
        <v>41</v>
      </c>
      <c r="D125" s="81">
        <f t="shared" si="2"/>
        <v>1</v>
      </c>
      <c r="E125" s="88">
        <f t="shared" si="3"/>
        <v>2.4390243902439025E-2</v>
      </c>
    </row>
    <row r="126" spans="1:5" x14ac:dyDescent="0.15">
      <c r="A126" s="73" t="s">
        <v>38</v>
      </c>
      <c r="B126" s="74">
        <v>8</v>
      </c>
      <c r="C126" s="81">
        <f t="shared" si="2"/>
        <v>11</v>
      </c>
      <c r="D126" s="81">
        <f t="shared" si="2"/>
        <v>0</v>
      </c>
      <c r="E126" s="88">
        <f t="shared" si="3"/>
        <v>0</v>
      </c>
    </row>
    <row r="127" spans="1:5" x14ac:dyDescent="0.15">
      <c r="A127" s="73" t="s">
        <v>39</v>
      </c>
      <c r="B127" s="74">
        <v>5</v>
      </c>
      <c r="C127" s="81">
        <f t="shared" si="2"/>
        <v>6</v>
      </c>
      <c r="D127" s="81">
        <f t="shared" si="2"/>
        <v>0</v>
      </c>
      <c r="E127" s="88">
        <f t="shared" si="3"/>
        <v>0</v>
      </c>
    </row>
    <row r="128" spans="1:5" x14ac:dyDescent="0.15">
      <c r="A128" s="75" t="s">
        <v>40</v>
      </c>
      <c r="B128" s="74">
        <v>98</v>
      </c>
      <c r="C128" s="81">
        <f>SUM(C114:C127)</f>
        <v>297</v>
      </c>
      <c r="D128" s="81">
        <f>SUM(D114:D127)</f>
        <v>76</v>
      </c>
      <c r="E128" s="88">
        <f t="shared" si="3"/>
        <v>0.25589225589225589</v>
      </c>
    </row>
  </sheetData>
  <mergeCells count="10">
    <mergeCell ref="A110:A113"/>
    <mergeCell ref="B110:B113"/>
    <mergeCell ref="C110:C113"/>
    <mergeCell ref="D110:D113"/>
    <mergeCell ref="E110:E113"/>
    <mergeCell ref="E4:E7"/>
    <mergeCell ref="A4:A7"/>
    <mergeCell ref="B4:B7"/>
    <mergeCell ref="C4:C7"/>
    <mergeCell ref="D4:D7"/>
  </mergeCells>
  <phoneticPr fontId="2"/>
  <printOptions horizontalCentered="1"/>
  <pageMargins left="0.27559055118110237" right="0.19685039370078741" top="0.51181102362204722" bottom="0.51181102362204722" header="0.31496062992125984" footer="0.19685039370078741"/>
  <pageSetup paperSize="9" scale="86" orientation="portrait" r:id="rId1"/>
  <headerFooter>
    <oddHeader>&amp;R３　活動内容（集落戦略の策定状況）　</oddHeader>
    <oddFooter>&amp;C&amp;P</oddFooter>
  </headerFooter>
  <rowBreaks count="2" manualBreakCount="2">
    <brk id="54" max="16383" man="1"/>
    <brk id="10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3"/>
  <sheetViews>
    <sheetView zoomScaleNormal="100" workbookViewId="0">
      <selection activeCell="D21" sqref="D21"/>
    </sheetView>
  </sheetViews>
  <sheetFormatPr defaultRowHeight="13.5" x14ac:dyDescent="0.15"/>
  <cols>
    <col min="1" max="2" width="12.5" customWidth="1"/>
    <col min="3" max="5" width="13.125" customWidth="1"/>
  </cols>
  <sheetData>
    <row r="1" spans="1:6" ht="17.25" x14ac:dyDescent="0.15">
      <c r="A1" s="22" t="s">
        <v>52</v>
      </c>
      <c r="B1" s="76"/>
      <c r="C1" s="76"/>
      <c r="D1" s="76"/>
      <c r="E1" s="76"/>
      <c r="F1" s="3"/>
    </row>
    <row r="2" spans="1:6" ht="17.25" x14ac:dyDescent="0.15">
      <c r="A2" s="22" t="s">
        <v>170</v>
      </c>
      <c r="B2" s="77"/>
      <c r="C2" s="77"/>
      <c r="D2" s="77"/>
      <c r="E2" s="77"/>
      <c r="F2" s="4"/>
    </row>
    <row r="3" spans="1:6" x14ac:dyDescent="0.15">
      <c r="A3" s="12"/>
      <c r="B3" s="12"/>
      <c r="C3" s="12"/>
      <c r="D3" s="12"/>
      <c r="E3" s="12"/>
    </row>
    <row r="4" spans="1:6" ht="15.75" customHeight="1" x14ac:dyDescent="0.15">
      <c r="A4" s="39" t="s">
        <v>60</v>
      </c>
      <c r="B4" s="71"/>
      <c r="C4" s="84"/>
      <c r="D4" s="84"/>
      <c r="E4" s="12"/>
    </row>
    <row r="5" spans="1:6" ht="15.75" customHeight="1" x14ac:dyDescent="0.15">
      <c r="A5" s="93" t="s">
        <v>0</v>
      </c>
      <c r="B5" s="93" t="s">
        <v>1</v>
      </c>
      <c r="C5" s="110" t="s">
        <v>171</v>
      </c>
      <c r="D5" s="110" t="s">
        <v>172</v>
      </c>
      <c r="E5" s="110" t="s">
        <v>173</v>
      </c>
    </row>
    <row r="6" spans="1:6" ht="15.75" customHeight="1" x14ac:dyDescent="0.15">
      <c r="A6" s="93"/>
      <c r="B6" s="93"/>
      <c r="C6" s="110"/>
      <c r="D6" s="110"/>
      <c r="E6" s="110"/>
    </row>
    <row r="7" spans="1:6" ht="15.75" customHeight="1" x14ac:dyDescent="0.15">
      <c r="A7" s="93"/>
      <c r="B7" s="93"/>
      <c r="C7" s="110"/>
      <c r="D7" s="110"/>
      <c r="E7" s="110"/>
    </row>
    <row r="8" spans="1:6" ht="15.75" customHeight="1" x14ac:dyDescent="0.15">
      <c r="A8" s="93"/>
      <c r="B8" s="93"/>
      <c r="C8" s="110"/>
      <c r="D8" s="110"/>
      <c r="E8" s="110"/>
    </row>
    <row r="9" spans="1:6" ht="15.75" customHeight="1" x14ac:dyDescent="0.15">
      <c r="A9" s="27" t="s">
        <v>26</v>
      </c>
      <c r="B9" s="29">
        <v>18</v>
      </c>
      <c r="C9" s="81">
        <f>SUMIF('３活動内容（集落戦略の策定状況）'!$A$8:$A$105,'３活動内容（集落戦略の策定状況） (振興局集計)'!$A9,'３活動内容（集落戦略の策定状況）'!C$8:C$105)</f>
        <v>118</v>
      </c>
      <c r="D9" s="81">
        <f>SUMIF('３活動内容（集落戦略の策定状況）'!$A$8:$A$105,'３活動内容（集落戦略の策定状況） (振興局集計)'!$A9,'３活動内容（集落戦略の策定状況）'!D$8:D$105)</f>
        <v>45</v>
      </c>
      <c r="E9" s="88">
        <f>D9/C9</f>
        <v>0.38135593220338981</v>
      </c>
    </row>
    <row r="10" spans="1:6" ht="15.75" customHeight="1" x14ac:dyDescent="0.15">
      <c r="A10" s="27" t="s">
        <v>27</v>
      </c>
      <c r="B10" s="29">
        <v>1</v>
      </c>
      <c r="C10" s="81">
        <f>SUMIF('３活動内容（集落戦略の策定状況）'!$A$8:$A$105,'３活動内容（集落戦略の策定状況） (振興局集計)'!$A10,'３活動内容（集落戦略の策定状況）'!C$8:C$105)</f>
        <v>7</v>
      </c>
      <c r="D10" s="81">
        <f>SUMIF('３活動内容（集落戦略の策定状況）'!$A$8:$A$105,'３活動内容（集落戦略の策定状況） (振興局集計)'!$A10,'３活動内容（集落戦略の策定状況）'!D$8:D$105)</f>
        <v>0</v>
      </c>
      <c r="E10" s="88">
        <f t="shared" ref="E10:E23" si="0">D10/C10</f>
        <v>0</v>
      </c>
    </row>
    <row r="11" spans="1:6" ht="15.75" customHeight="1" x14ac:dyDescent="0.15">
      <c r="A11" s="27" t="s">
        <v>28</v>
      </c>
      <c r="B11" s="29">
        <v>4</v>
      </c>
      <c r="C11" s="81">
        <f>SUMIF('３活動内容（集落戦略の策定状況）'!$A$8:$A$105,'３活動内容（集落戦略の策定状況） (振興局集計)'!$A11,'３活動内容（集落戦略の策定状況）'!C$8:C$105)</f>
        <v>30</v>
      </c>
      <c r="D11" s="81">
        <f>SUMIF('３活動内容（集落戦略の策定状況）'!$A$8:$A$105,'３活動内容（集落戦略の策定状況） (振興局集計)'!$A11,'３活動内容（集落戦略の策定状況）'!D$8:D$105)</f>
        <v>22</v>
      </c>
      <c r="E11" s="88">
        <f t="shared" si="0"/>
        <v>0.73333333333333328</v>
      </c>
    </row>
    <row r="12" spans="1:6" ht="15.75" customHeight="1" x14ac:dyDescent="0.15">
      <c r="A12" s="27" t="s">
        <v>29</v>
      </c>
      <c r="B12" s="29">
        <v>4</v>
      </c>
      <c r="C12" s="81">
        <f>SUMIF('３活動内容（集落戦略の策定状況）'!$A$8:$A$105,'３活動内容（集落戦略の策定状況） (振興局集計)'!$A12,'３活動内容（集落戦略の策定状況）'!C$8:C$105)</f>
        <v>3</v>
      </c>
      <c r="D12" s="81">
        <f>SUMIF('３活動内容（集落戦略の策定状況）'!$A$8:$A$105,'３活動内容（集落戦略の策定状況） (振興局集計)'!$A12,'３活動内容（集落戦略の策定状況）'!D$8:D$105)</f>
        <v>0</v>
      </c>
      <c r="E12" s="88">
        <f t="shared" si="0"/>
        <v>0</v>
      </c>
    </row>
    <row r="13" spans="1:6" ht="15.75" customHeight="1" x14ac:dyDescent="0.15">
      <c r="A13" s="27" t="s">
        <v>30</v>
      </c>
      <c r="B13" s="29">
        <v>2</v>
      </c>
      <c r="C13" s="81">
        <f>SUMIF('３活動内容（集落戦略の策定状況）'!$A$8:$A$105,'３活動内容（集落戦略の策定状況） (振興局集計)'!$A13,'３活動内容（集落戦略の策定状況）'!C$8:C$105)</f>
        <v>2</v>
      </c>
      <c r="D13" s="81">
        <f>SUMIF('３活動内容（集落戦略の策定状況）'!$A$8:$A$105,'３活動内容（集落戦略の策定状況） (振興局集計)'!$A13,'３活動内容（集落戦略の策定状況）'!D$8:D$105)</f>
        <v>0</v>
      </c>
      <c r="E13" s="88">
        <f t="shared" si="0"/>
        <v>0</v>
      </c>
    </row>
    <row r="14" spans="1:6" ht="15.75" customHeight="1" x14ac:dyDescent="0.15">
      <c r="A14" s="73" t="s">
        <v>31</v>
      </c>
      <c r="B14" s="74">
        <v>1</v>
      </c>
      <c r="C14" s="81">
        <f>SUMIF('３活動内容（集落戦略の策定状況）'!$A$8:$A$105,'３活動内容（集落戦略の策定状況） (振興局集計)'!$A14,'３活動内容（集落戦略の策定状況）'!C$8:C$105)</f>
        <v>2</v>
      </c>
      <c r="D14" s="81">
        <f>SUMIF('３活動内容（集落戦略の策定状況）'!$A$8:$A$105,'３活動内容（集落戦略の策定状況） (振興局集計)'!$A14,'３活動内容（集落戦略の策定状況）'!D$8:D$105)</f>
        <v>0</v>
      </c>
      <c r="E14" s="88">
        <f t="shared" si="0"/>
        <v>0</v>
      </c>
    </row>
    <row r="15" spans="1:6" ht="15.75" customHeight="1" x14ac:dyDescent="0.15">
      <c r="A15" s="73" t="s">
        <v>32</v>
      </c>
      <c r="B15" s="74">
        <v>4</v>
      </c>
      <c r="C15" s="81">
        <f>SUMIF('３活動内容（集落戦略の策定状況）'!$A$8:$A$105,'３活動内容（集落戦略の策定状況） (振興局集計)'!$A15,'３活動内容（集落戦略の策定状況）'!C$8:C$105)</f>
        <v>5</v>
      </c>
      <c r="D15" s="81">
        <f>SUMIF('３活動内容（集落戦略の策定状況）'!$A$8:$A$105,'３活動内容（集落戦略の策定状況） (振興局集計)'!$A15,'３活動内容（集落戦略の策定状況）'!D$8:D$105)</f>
        <v>0</v>
      </c>
      <c r="E15" s="88">
        <f t="shared" si="0"/>
        <v>0</v>
      </c>
    </row>
    <row r="16" spans="1:6" ht="15.75" customHeight="1" x14ac:dyDescent="0.15">
      <c r="A16" s="73" t="s">
        <v>33</v>
      </c>
      <c r="B16" s="74">
        <v>22</v>
      </c>
      <c r="C16" s="81">
        <f>SUMIF('３活動内容（集落戦略の策定状況）'!$A$8:$A$105,'３活動内容（集落戦略の策定状況） (振興局集計)'!$A16,'３活動内容（集落戦略の策定状況）'!C$8:C$105)</f>
        <v>30</v>
      </c>
      <c r="D16" s="81">
        <f>SUMIF('３活動内容（集落戦略の策定状況）'!$A$8:$A$105,'３活動内容（集落戦略の策定状況） (振興局集計)'!$A16,'３活動内容（集落戦略の策定状況）'!D$8:D$105)</f>
        <v>3</v>
      </c>
      <c r="E16" s="88">
        <f t="shared" si="0"/>
        <v>0.1</v>
      </c>
    </row>
    <row r="17" spans="1:5" ht="15.75" customHeight="1" x14ac:dyDescent="0.15">
      <c r="A17" s="73" t="s">
        <v>34</v>
      </c>
      <c r="B17" s="74">
        <v>8</v>
      </c>
      <c r="C17" s="81">
        <f>SUMIF('３活動内容（集落戦略の策定状況）'!$A$8:$A$105,'３活動内容（集落戦略の策定状況） (振興局集計)'!$A17,'３活動内容（集落戦略の策定状況）'!C$8:C$105)</f>
        <v>25</v>
      </c>
      <c r="D17" s="81">
        <f>SUMIF('３活動内容（集落戦略の策定状況）'!$A$8:$A$105,'３活動内容（集落戦略の策定状況） (振興局集計)'!$A17,'３活動内容（集落戦略の策定状況）'!D$8:D$105)</f>
        <v>1</v>
      </c>
      <c r="E17" s="88">
        <f t="shared" si="0"/>
        <v>0.04</v>
      </c>
    </row>
    <row r="18" spans="1:5" ht="15.75" customHeight="1" x14ac:dyDescent="0.15">
      <c r="A18" s="73" t="s">
        <v>35</v>
      </c>
      <c r="B18" s="74">
        <v>7</v>
      </c>
      <c r="C18" s="81">
        <f>SUMIF('３活動内容（集落戦略の策定状況）'!$A$8:$A$105,'３活動内容（集落戦略の策定状況） (振興局集計)'!$A18,'３活動内容（集落戦略の策定状況）'!C$8:C$105)</f>
        <v>7</v>
      </c>
      <c r="D18" s="81">
        <f>SUMIF('３活動内容（集落戦略の策定状況）'!$A$8:$A$105,'３活動内容（集落戦略の策定状況） (振興局集計)'!$A18,'３活動内容（集落戦略の策定状況）'!D$8:D$105)</f>
        <v>0</v>
      </c>
      <c r="E18" s="88">
        <f t="shared" si="0"/>
        <v>0</v>
      </c>
    </row>
    <row r="19" spans="1:5" ht="15.75" customHeight="1" x14ac:dyDescent="0.15">
      <c r="A19" s="73" t="s">
        <v>36</v>
      </c>
      <c r="B19" s="74">
        <v>7</v>
      </c>
      <c r="C19" s="81">
        <f>SUMIF('３活動内容（集落戦略の策定状況）'!$A$8:$A$105,'３活動内容（集落戦略の策定状況） (振興局集計)'!$A19,'３活動内容（集落戦略の策定状況）'!C$8:C$105)</f>
        <v>10</v>
      </c>
      <c r="D19" s="81">
        <f>SUMIF('３活動内容（集落戦略の策定状況）'!$A$8:$A$105,'３活動内容（集落戦略の策定状況） (振興局集計)'!$A19,'３活動内容（集落戦略の策定状況）'!D$8:D$105)</f>
        <v>4</v>
      </c>
      <c r="E19" s="88">
        <f t="shared" si="0"/>
        <v>0.4</v>
      </c>
    </row>
    <row r="20" spans="1:5" x14ac:dyDescent="0.15">
      <c r="A20" s="73" t="s">
        <v>37</v>
      </c>
      <c r="B20" s="74">
        <v>7</v>
      </c>
      <c r="C20" s="81">
        <f>SUMIF('３活動内容（集落戦略の策定状況）'!$A$8:$A$105,'３活動内容（集落戦略の策定状況） (振興局集計)'!$A20,'３活動内容（集落戦略の策定状況）'!C$8:C$105)</f>
        <v>41</v>
      </c>
      <c r="D20" s="81">
        <f>SUMIF('３活動内容（集落戦略の策定状況）'!$A$8:$A$105,'３活動内容（集落戦略の策定状況） (振興局集計)'!$A20,'３活動内容（集落戦略の策定状況）'!D$8:D$105)</f>
        <v>1</v>
      </c>
      <c r="E20" s="88">
        <f t="shared" si="0"/>
        <v>2.4390243902439025E-2</v>
      </c>
    </row>
    <row r="21" spans="1:5" x14ac:dyDescent="0.15">
      <c r="A21" s="73" t="s">
        <v>38</v>
      </c>
      <c r="B21" s="74">
        <v>8</v>
      </c>
      <c r="C21" s="81">
        <f>SUMIF('３活動内容（集落戦略の策定状況）'!$A$8:$A$105,'３活動内容（集落戦略の策定状況） (振興局集計)'!$A21,'３活動内容（集落戦略の策定状況）'!C$8:C$105)</f>
        <v>11</v>
      </c>
      <c r="D21" s="81">
        <f>SUMIF('３活動内容（集落戦略の策定状況）'!$A$8:$A$105,'３活動内容（集落戦略の策定状況） (振興局集計)'!$A21,'３活動内容（集落戦略の策定状況）'!D$8:D$105)</f>
        <v>0</v>
      </c>
      <c r="E21" s="88">
        <f t="shared" si="0"/>
        <v>0</v>
      </c>
    </row>
    <row r="22" spans="1:5" x14ac:dyDescent="0.15">
      <c r="A22" s="73" t="s">
        <v>39</v>
      </c>
      <c r="B22" s="74">
        <v>5</v>
      </c>
      <c r="C22" s="81">
        <f>SUMIF('３活動内容（集落戦略の策定状況）'!$A$8:$A$105,'３活動内容（集落戦略の策定状況） (振興局集計)'!$A22,'３活動内容（集落戦略の策定状況）'!C$8:C$105)</f>
        <v>6</v>
      </c>
      <c r="D22" s="81">
        <f>SUMIF('３活動内容（集落戦略の策定状況）'!$A$8:$A$105,'３活動内容（集落戦略の策定状況） (振興局集計)'!$A22,'３活動内容（集落戦略の策定状況）'!D$8:D$105)</f>
        <v>0</v>
      </c>
      <c r="E22" s="88">
        <f t="shared" si="0"/>
        <v>0</v>
      </c>
    </row>
    <row r="23" spans="1:5" x14ac:dyDescent="0.15">
      <c r="A23" s="75" t="s">
        <v>40</v>
      </c>
      <c r="B23" s="74">
        <v>98</v>
      </c>
      <c r="C23" s="81">
        <f>SUM(C9:C22)</f>
        <v>297</v>
      </c>
      <c r="D23" s="81">
        <f>SUM(D9:D22)</f>
        <v>76</v>
      </c>
      <c r="E23" s="88">
        <f t="shared" si="0"/>
        <v>0.25589225589225589</v>
      </c>
    </row>
  </sheetData>
  <mergeCells count="5">
    <mergeCell ref="A5:A8"/>
    <mergeCell ref="B5:B8"/>
    <mergeCell ref="C5:C8"/>
    <mergeCell ref="D5:D8"/>
    <mergeCell ref="E5:E8"/>
  </mergeCells>
  <phoneticPr fontId="2"/>
  <printOptions horizontalCentered="1"/>
  <pageMargins left="0.27559055118110237" right="0.19685039370078741" top="0.51181102362204722" bottom="0.51181102362204722" header="0.31496062992125984" footer="0.19685039370078741"/>
  <pageSetup paperSize="9" scale="86" orientation="portrait" r:id="rId1"/>
  <headerFooter>
    <oddHeader>&amp;R３　活動内容（集落戦略の策定状況）　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21"/>
  <sheetViews>
    <sheetView zoomScaleNormal="100" zoomScaleSheetLayoutView="110" workbookViewId="0">
      <pane xSplit="2" ySplit="5" topLeftCell="C6" activePane="bottomRight" state="frozen"/>
      <selection activeCell="AB25" sqref="AB25"/>
      <selection pane="topRight" activeCell="AB25" sqref="AB25"/>
      <selection pane="bottomLeft" activeCell="AB25" sqref="AB25"/>
      <selection pane="bottomRight"/>
    </sheetView>
  </sheetViews>
  <sheetFormatPr defaultColWidth="11.75" defaultRowHeight="12" x14ac:dyDescent="0.15"/>
  <cols>
    <col min="1" max="1" width="11.25" style="5" customWidth="1"/>
    <col min="2" max="2" width="10.625" style="5" customWidth="1"/>
    <col min="3" max="12" width="10" style="5" customWidth="1"/>
    <col min="13" max="15" width="13.25" style="5" customWidth="1"/>
    <col min="16" max="16384" width="11.75" style="5"/>
  </cols>
  <sheetData>
    <row r="1" spans="1:15" ht="17.25" x14ac:dyDescent="0.15">
      <c r="A1" s="22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5.75" customHeight="1" x14ac:dyDescent="0.15">
      <c r="A3" s="93" t="s">
        <v>0</v>
      </c>
      <c r="B3" s="93" t="s">
        <v>1</v>
      </c>
      <c r="C3" s="93" t="s">
        <v>5</v>
      </c>
      <c r="D3" s="93"/>
      <c r="E3" s="93"/>
      <c r="F3" s="93"/>
      <c r="G3" s="93"/>
      <c r="H3" s="93"/>
      <c r="I3" s="93"/>
      <c r="J3" s="94" t="s">
        <v>55</v>
      </c>
      <c r="K3" s="95"/>
      <c r="L3" s="96"/>
      <c r="M3" s="93" t="s">
        <v>50</v>
      </c>
      <c r="N3" s="93"/>
      <c r="O3" s="93"/>
    </row>
    <row r="4" spans="1:15" ht="15.75" customHeight="1" x14ac:dyDescent="0.15">
      <c r="A4" s="93"/>
      <c r="B4" s="93"/>
      <c r="C4" s="92" t="s">
        <v>4</v>
      </c>
      <c r="D4" s="100" t="s">
        <v>42</v>
      </c>
      <c r="E4" s="101"/>
      <c r="F4" s="102"/>
      <c r="G4" s="100" t="s">
        <v>43</v>
      </c>
      <c r="H4" s="101"/>
      <c r="I4" s="102"/>
      <c r="J4" s="97"/>
      <c r="K4" s="98"/>
      <c r="L4" s="99"/>
      <c r="M4" s="92" t="s">
        <v>4</v>
      </c>
      <c r="N4" s="91" t="s">
        <v>41</v>
      </c>
      <c r="O4" s="92"/>
    </row>
    <row r="5" spans="1:15" ht="15.75" customHeight="1" x14ac:dyDescent="0.15">
      <c r="A5" s="93"/>
      <c r="B5" s="93"/>
      <c r="C5" s="96"/>
      <c r="D5" s="24"/>
      <c r="E5" s="25" t="s">
        <v>3</v>
      </c>
      <c r="F5" s="25" t="s">
        <v>2</v>
      </c>
      <c r="G5" s="26"/>
      <c r="H5" s="25" t="s">
        <v>3</v>
      </c>
      <c r="I5" s="25" t="s">
        <v>2</v>
      </c>
      <c r="J5" s="26"/>
      <c r="K5" s="25" t="s">
        <v>3</v>
      </c>
      <c r="L5" s="25" t="s">
        <v>2</v>
      </c>
      <c r="M5" s="96"/>
      <c r="N5" s="25" t="s">
        <v>3</v>
      </c>
      <c r="O5" s="25" t="s">
        <v>2</v>
      </c>
    </row>
    <row r="6" spans="1:15" ht="15.75" customHeight="1" x14ac:dyDescent="0.15">
      <c r="A6" s="27" t="s">
        <v>12</v>
      </c>
      <c r="B6" s="28" t="s">
        <v>71</v>
      </c>
      <c r="C6" s="29">
        <f>SUM(D6,G6)</f>
        <v>5</v>
      </c>
      <c r="D6" s="29">
        <f>SUM(E6:F6)</f>
        <v>5</v>
      </c>
      <c r="E6" s="21">
        <v>5</v>
      </c>
      <c r="F6" s="21">
        <v>0</v>
      </c>
      <c r="G6" s="29">
        <f>SUM(H6:I6)</f>
        <v>0</v>
      </c>
      <c r="H6" s="21">
        <v>0</v>
      </c>
      <c r="I6" s="21">
        <v>0</v>
      </c>
      <c r="J6" s="30">
        <f>SUM(K6:L6)</f>
        <v>118</v>
      </c>
      <c r="K6" s="31">
        <v>118</v>
      </c>
      <c r="L6" s="31">
        <v>0</v>
      </c>
      <c r="M6" s="32">
        <f>SUM(N6:O6)</f>
        <v>30763.749</v>
      </c>
      <c r="N6" s="31">
        <v>30763.749</v>
      </c>
      <c r="O6" s="31">
        <v>0</v>
      </c>
    </row>
    <row r="7" spans="1:15" ht="15.75" customHeight="1" x14ac:dyDescent="0.15">
      <c r="A7" s="27" t="s">
        <v>12</v>
      </c>
      <c r="B7" s="28" t="s">
        <v>72</v>
      </c>
      <c r="C7" s="29">
        <f t="shared" ref="C7:C70" si="0">SUM(D7,G7)</f>
        <v>2</v>
      </c>
      <c r="D7" s="29">
        <f t="shared" ref="D7:D70" si="1">SUM(E7:F7)</f>
        <v>2</v>
      </c>
      <c r="E7" s="33">
        <v>1</v>
      </c>
      <c r="F7" s="33">
        <v>1</v>
      </c>
      <c r="G7" s="29">
        <f t="shared" ref="G7:G70" si="2">SUM(H7:I7)</f>
        <v>0</v>
      </c>
      <c r="H7" s="33">
        <v>0</v>
      </c>
      <c r="I7" s="33">
        <v>0</v>
      </c>
      <c r="J7" s="30">
        <f t="shared" ref="J7:J70" si="3">SUM(K7:L7)</f>
        <v>7</v>
      </c>
      <c r="K7" s="34">
        <v>4</v>
      </c>
      <c r="L7" s="34">
        <v>3</v>
      </c>
      <c r="M7" s="32">
        <f t="shared" ref="M7:M70" si="4">SUM(N7:O7)</f>
        <v>1999.452</v>
      </c>
      <c r="N7" s="35">
        <v>1140.636</v>
      </c>
      <c r="O7" s="35">
        <v>858.81600000000003</v>
      </c>
    </row>
    <row r="8" spans="1:15" ht="15.75" customHeight="1" x14ac:dyDescent="0.15">
      <c r="A8" s="27" t="s">
        <v>12</v>
      </c>
      <c r="B8" s="28" t="s">
        <v>73</v>
      </c>
      <c r="C8" s="29">
        <f t="shared" si="0"/>
        <v>1</v>
      </c>
      <c r="D8" s="29">
        <f t="shared" si="1"/>
        <v>1</v>
      </c>
      <c r="E8" s="21">
        <v>1</v>
      </c>
      <c r="F8" s="21">
        <v>0</v>
      </c>
      <c r="G8" s="29">
        <f t="shared" si="2"/>
        <v>0</v>
      </c>
      <c r="H8" s="21">
        <v>0</v>
      </c>
      <c r="I8" s="21">
        <v>0</v>
      </c>
      <c r="J8" s="30">
        <f t="shared" si="3"/>
        <v>191</v>
      </c>
      <c r="K8" s="31">
        <v>191</v>
      </c>
      <c r="L8" s="31">
        <v>0</v>
      </c>
      <c r="M8" s="32">
        <f t="shared" si="4"/>
        <v>202800.08900000001</v>
      </c>
      <c r="N8" s="31">
        <v>202800.08900000001</v>
      </c>
      <c r="O8" s="31">
        <v>0</v>
      </c>
    </row>
    <row r="9" spans="1:15" ht="15.75" customHeight="1" x14ac:dyDescent="0.15">
      <c r="A9" s="27" t="s">
        <v>12</v>
      </c>
      <c r="B9" s="28" t="s">
        <v>74</v>
      </c>
      <c r="C9" s="29">
        <f t="shared" si="0"/>
        <v>1</v>
      </c>
      <c r="D9" s="29">
        <f t="shared" si="1"/>
        <v>1</v>
      </c>
      <c r="E9" s="21">
        <v>1</v>
      </c>
      <c r="F9" s="21">
        <v>0</v>
      </c>
      <c r="G9" s="29">
        <f t="shared" si="2"/>
        <v>0</v>
      </c>
      <c r="H9" s="21">
        <v>0</v>
      </c>
      <c r="I9" s="21">
        <v>0</v>
      </c>
      <c r="J9" s="30">
        <f t="shared" si="3"/>
        <v>34</v>
      </c>
      <c r="K9" s="31">
        <v>34</v>
      </c>
      <c r="L9" s="31">
        <v>0</v>
      </c>
      <c r="M9" s="32">
        <f t="shared" si="4"/>
        <v>5985.42</v>
      </c>
      <c r="N9" s="31">
        <v>5985.42</v>
      </c>
      <c r="O9" s="31">
        <v>0</v>
      </c>
    </row>
    <row r="10" spans="1:15" ht="15.75" customHeight="1" x14ac:dyDescent="0.15">
      <c r="A10" s="27" t="s">
        <v>12</v>
      </c>
      <c r="B10" s="28" t="s">
        <v>75</v>
      </c>
      <c r="C10" s="29">
        <f t="shared" si="0"/>
        <v>4</v>
      </c>
      <c r="D10" s="29">
        <f t="shared" si="1"/>
        <v>4</v>
      </c>
      <c r="E10" s="21">
        <v>4</v>
      </c>
      <c r="F10" s="21">
        <v>0</v>
      </c>
      <c r="G10" s="29">
        <f t="shared" si="2"/>
        <v>0</v>
      </c>
      <c r="H10" s="21">
        <v>0</v>
      </c>
      <c r="I10" s="21">
        <v>0</v>
      </c>
      <c r="J10" s="30">
        <f t="shared" si="3"/>
        <v>35</v>
      </c>
      <c r="K10" s="31">
        <v>35</v>
      </c>
      <c r="L10" s="31">
        <v>0</v>
      </c>
      <c r="M10" s="32">
        <f t="shared" si="4"/>
        <v>15861.217000000001</v>
      </c>
      <c r="N10" s="31">
        <v>15861.217000000001</v>
      </c>
      <c r="O10" s="31">
        <v>0</v>
      </c>
    </row>
    <row r="11" spans="1:15" ht="15.75" customHeight="1" x14ac:dyDescent="0.15">
      <c r="A11" s="27" t="s">
        <v>12</v>
      </c>
      <c r="B11" s="28" t="s">
        <v>76</v>
      </c>
      <c r="C11" s="29">
        <f t="shared" si="0"/>
        <v>8</v>
      </c>
      <c r="D11" s="29">
        <f t="shared" si="1"/>
        <v>8</v>
      </c>
      <c r="E11" s="21">
        <v>8</v>
      </c>
      <c r="F11" s="21">
        <v>0</v>
      </c>
      <c r="G11" s="29">
        <f t="shared" si="2"/>
        <v>0</v>
      </c>
      <c r="H11" s="21">
        <v>0</v>
      </c>
      <c r="I11" s="21">
        <v>0</v>
      </c>
      <c r="J11" s="30">
        <f t="shared" si="3"/>
        <v>87</v>
      </c>
      <c r="K11" s="31">
        <v>87</v>
      </c>
      <c r="L11" s="31">
        <v>0</v>
      </c>
      <c r="M11" s="32">
        <f t="shared" si="4"/>
        <v>26459.161999999997</v>
      </c>
      <c r="N11" s="31">
        <v>26459.161999999997</v>
      </c>
      <c r="O11" s="31">
        <v>0</v>
      </c>
    </row>
    <row r="12" spans="1:15" ht="15.75" customHeight="1" x14ac:dyDescent="0.15">
      <c r="A12" s="27" t="s">
        <v>12</v>
      </c>
      <c r="B12" s="28" t="s">
        <v>77</v>
      </c>
      <c r="C12" s="29">
        <f t="shared" si="0"/>
        <v>24</v>
      </c>
      <c r="D12" s="29">
        <f t="shared" si="1"/>
        <v>24</v>
      </c>
      <c r="E12" s="21">
        <v>24</v>
      </c>
      <c r="F12" s="21">
        <v>0</v>
      </c>
      <c r="G12" s="29">
        <f t="shared" si="2"/>
        <v>0</v>
      </c>
      <c r="H12" s="21">
        <v>0</v>
      </c>
      <c r="I12" s="21">
        <v>0</v>
      </c>
      <c r="J12" s="30">
        <f t="shared" si="3"/>
        <v>399</v>
      </c>
      <c r="K12" s="31">
        <v>399</v>
      </c>
      <c r="L12" s="31">
        <v>0</v>
      </c>
      <c r="M12" s="32">
        <f t="shared" si="4"/>
        <v>279484.46600000001</v>
      </c>
      <c r="N12" s="31">
        <v>279484.46600000001</v>
      </c>
      <c r="O12" s="31">
        <v>0</v>
      </c>
    </row>
    <row r="13" spans="1:15" ht="15.75" customHeight="1" x14ac:dyDescent="0.15">
      <c r="A13" s="27" t="s">
        <v>12</v>
      </c>
      <c r="B13" s="28" t="s">
        <v>78</v>
      </c>
      <c r="C13" s="29">
        <f t="shared" si="0"/>
        <v>4</v>
      </c>
      <c r="D13" s="29">
        <f t="shared" si="1"/>
        <v>4</v>
      </c>
      <c r="E13" s="21">
        <v>4</v>
      </c>
      <c r="F13" s="21">
        <v>0</v>
      </c>
      <c r="G13" s="29">
        <f t="shared" si="2"/>
        <v>0</v>
      </c>
      <c r="H13" s="21">
        <v>0</v>
      </c>
      <c r="I13" s="21">
        <v>0</v>
      </c>
      <c r="J13" s="30">
        <f t="shared" si="3"/>
        <v>82</v>
      </c>
      <c r="K13" s="31">
        <v>82</v>
      </c>
      <c r="L13" s="31">
        <v>0</v>
      </c>
      <c r="M13" s="32">
        <f t="shared" si="4"/>
        <v>44146.675000000003</v>
      </c>
      <c r="N13" s="31">
        <v>44146.675000000003</v>
      </c>
      <c r="O13" s="31">
        <v>0</v>
      </c>
    </row>
    <row r="14" spans="1:15" ht="15.75" customHeight="1" x14ac:dyDescent="0.15">
      <c r="A14" s="27" t="s">
        <v>12</v>
      </c>
      <c r="B14" s="28" t="s">
        <v>79</v>
      </c>
      <c r="C14" s="29">
        <f t="shared" si="0"/>
        <v>11</v>
      </c>
      <c r="D14" s="29">
        <f t="shared" si="1"/>
        <v>11</v>
      </c>
      <c r="E14" s="21">
        <v>11</v>
      </c>
      <c r="F14" s="21">
        <v>0</v>
      </c>
      <c r="G14" s="29">
        <f t="shared" si="2"/>
        <v>0</v>
      </c>
      <c r="H14" s="21">
        <v>0</v>
      </c>
      <c r="I14" s="21">
        <v>0</v>
      </c>
      <c r="J14" s="30">
        <f t="shared" si="3"/>
        <v>310</v>
      </c>
      <c r="K14" s="31">
        <v>310</v>
      </c>
      <c r="L14" s="31">
        <v>0</v>
      </c>
      <c r="M14" s="32">
        <f t="shared" si="4"/>
        <v>54332.28</v>
      </c>
      <c r="N14" s="31">
        <v>54332.28</v>
      </c>
      <c r="O14" s="31">
        <v>0</v>
      </c>
    </row>
    <row r="15" spans="1:15" ht="15.75" customHeight="1" x14ac:dyDescent="0.15">
      <c r="A15" s="27" t="s">
        <v>12</v>
      </c>
      <c r="B15" s="28" t="s">
        <v>80</v>
      </c>
      <c r="C15" s="29">
        <f t="shared" si="0"/>
        <v>10</v>
      </c>
      <c r="D15" s="29">
        <f t="shared" si="1"/>
        <v>10</v>
      </c>
      <c r="E15" s="21">
        <v>10</v>
      </c>
      <c r="F15" s="21">
        <v>0</v>
      </c>
      <c r="G15" s="29">
        <f t="shared" si="2"/>
        <v>0</v>
      </c>
      <c r="H15" s="21">
        <v>0</v>
      </c>
      <c r="I15" s="21">
        <v>0</v>
      </c>
      <c r="J15" s="30">
        <f t="shared" si="3"/>
        <v>461</v>
      </c>
      <c r="K15" s="31">
        <v>461</v>
      </c>
      <c r="L15" s="31">
        <v>0</v>
      </c>
      <c r="M15" s="32">
        <f t="shared" si="4"/>
        <v>98712.575999999986</v>
      </c>
      <c r="N15" s="31">
        <v>98712.575999999986</v>
      </c>
      <c r="O15" s="31">
        <v>0</v>
      </c>
    </row>
    <row r="16" spans="1:15" ht="15.75" customHeight="1" x14ac:dyDescent="0.15">
      <c r="A16" s="27" t="s">
        <v>12</v>
      </c>
      <c r="B16" s="28" t="s">
        <v>81</v>
      </c>
      <c r="C16" s="29">
        <f t="shared" si="0"/>
        <v>1</v>
      </c>
      <c r="D16" s="29">
        <f t="shared" si="1"/>
        <v>1</v>
      </c>
      <c r="E16" s="21">
        <v>1</v>
      </c>
      <c r="F16" s="21">
        <v>0</v>
      </c>
      <c r="G16" s="29">
        <f t="shared" si="2"/>
        <v>0</v>
      </c>
      <c r="H16" s="21">
        <v>0</v>
      </c>
      <c r="I16" s="21">
        <v>0</v>
      </c>
      <c r="J16" s="30">
        <f t="shared" si="3"/>
        <v>305</v>
      </c>
      <c r="K16" s="31">
        <v>305</v>
      </c>
      <c r="L16" s="31">
        <v>0</v>
      </c>
      <c r="M16" s="32">
        <f t="shared" si="4"/>
        <v>123413.568</v>
      </c>
      <c r="N16" s="31">
        <v>123413.568</v>
      </c>
      <c r="O16" s="31">
        <v>0</v>
      </c>
    </row>
    <row r="17" spans="1:15" ht="15.75" customHeight="1" x14ac:dyDescent="0.15">
      <c r="A17" s="27" t="s">
        <v>12</v>
      </c>
      <c r="B17" s="28" t="s">
        <v>82</v>
      </c>
      <c r="C17" s="29">
        <f t="shared" si="0"/>
        <v>11</v>
      </c>
      <c r="D17" s="29">
        <f t="shared" si="1"/>
        <v>11</v>
      </c>
      <c r="E17" s="21">
        <v>11</v>
      </c>
      <c r="F17" s="21">
        <v>0</v>
      </c>
      <c r="G17" s="29">
        <f t="shared" si="2"/>
        <v>0</v>
      </c>
      <c r="H17" s="21">
        <v>0</v>
      </c>
      <c r="I17" s="21">
        <v>0</v>
      </c>
      <c r="J17" s="30">
        <f t="shared" si="3"/>
        <v>248</v>
      </c>
      <c r="K17" s="31">
        <v>248</v>
      </c>
      <c r="L17" s="31">
        <v>0</v>
      </c>
      <c r="M17" s="32">
        <f t="shared" si="4"/>
        <v>95853.088000000003</v>
      </c>
      <c r="N17" s="31">
        <v>95853.088000000003</v>
      </c>
      <c r="O17" s="31">
        <v>0</v>
      </c>
    </row>
    <row r="18" spans="1:15" ht="15.75" customHeight="1" x14ac:dyDescent="0.15">
      <c r="A18" s="27" t="s">
        <v>12</v>
      </c>
      <c r="B18" s="28" t="s">
        <v>83</v>
      </c>
      <c r="C18" s="29">
        <f t="shared" si="0"/>
        <v>1</v>
      </c>
      <c r="D18" s="29">
        <f t="shared" si="1"/>
        <v>1</v>
      </c>
      <c r="E18" s="21">
        <v>1</v>
      </c>
      <c r="F18" s="21">
        <v>0</v>
      </c>
      <c r="G18" s="29">
        <f t="shared" si="2"/>
        <v>0</v>
      </c>
      <c r="H18" s="21">
        <v>0</v>
      </c>
      <c r="I18" s="21">
        <v>0</v>
      </c>
      <c r="J18" s="30">
        <f t="shared" si="3"/>
        <v>150</v>
      </c>
      <c r="K18" s="31">
        <v>150</v>
      </c>
      <c r="L18" s="31">
        <v>0</v>
      </c>
      <c r="M18" s="32">
        <f t="shared" si="4"/>
        <v>64967.932000000001</v>
      </c>
      <c r="N18" s="31">
        <v>64967.932000000001</v>
      </c>
      <c r="O18" s="31">
        <v>0</v>
      </c>
    </row>
    <row r="19" spans="1:15" ht="15.75" customHeight="1" x14ac:dyDescent="0.15">
      <c r="A19" s="27" t="s">
        <v>12</v>
      </c>
      <c r="B19" s="28" t="s">
        <v>84</v>
      </c>
      <c r="C19" s="29">
        <f t="shared" si="0"/>
        <v>10</v>
      </c>
      <c r="D19" s="29">
        <f t="shared" si="1"/>
        <v>10</v>
      </c>
      <c r="E19" s="21">
        <v>10</v>
      </c>
      <c r="F19" s="21">
        <v>0</v>
      </c>
      <c r="G19" s="29">
        <f t="shared" si="2"/>
        <v>0</v>
      </c>
      <c r="H19" s="21">
        <v>0</v>
      </c>
      <c r="I19" s="21">
        <v>0</v>
      </c>
      <c r="J19" s="30">
        <f t="shared" si="3"/>
        <v>233</v>
      </c>
      <c r="K19" s="31">
        <v>233</v>
      </c>
      <c r="L19" s="31">
        <v>0</v>
      </c>
      <c r="M19" s="32">
        <f t="shared" si="4"/>
        <v>159256.04300000001</v>
      </c>
      <c r="N19" s="31">
        <v>159256.04300000001</v>
      </c>
      <c r="O19" s="31">
        <v>0</v>
      </c>
    </row>
    <row r="20" spans="1:15" ht="15.75" customHeight="1" x14ac:dyDescent="0.15">
      <c r="A20" s="27" t="s">
        <v>12</v>
      </c>
      <c r="B20" s="28" t="s">
        <v>85</v>
      </c>
      <c r="C20" s="29">
        <f t="shared" si="0"/>
        <v>4</v>
      </c>
      <c r="D20" s="29">
        <f t="shared" si="1"/>
        <v>4</v>
      </c>
      <c r="E20" s="21">
        <v>4</v>
      </c>
      <c r="F20" s="21">
        <v>0</v>
      </c>
      <c r="G20" s="29">
        <f t="shared" si="2"/>
        <v>0</v>
      </c>
      <c r="H20" s="21">
        <v>0</v>
      </c>
      <c r="I20" s="21">
        <v>0</v>
      </c>
      <c r="J20" s="30">
        <f t="shared" si="3"/>
        <v>81</v>
      </c>
      <c r="K20" s="31">
        <v>81</v>
      </c>
      <c r="L20" s="31">
        <v>0</v>
      </c>
      <c r="M20" s="32">
        <f t="shared" si="4"/>
        <v>29561.957000000002</v>
      </c>
      <c r="N20" s="31">
        <v>29561.957000000002</v>
      </c>
      <c r="O20" s="31">
        <v>0</v>
      </c>
    </row>
    <row r="21" spans="1:15" ht="15.75" customHeight="1" x14ac:dyDescent="0.15">
      <c r="A21" s="27" t="s">
        <v>12</v>
      </c>
      <c r="B21" s="28" t="s">
        <v>86</v>
      </c>
      <c r="C21" s="29">
        <f t="shared" si="0"/>
        <v>11</v>
      </c>
      <c r="D21" s="29">
        <f t="shared" si="1"/>
        <v>11</v>
      </c>
      <c r="E21" s="21">
        <v>11</v>
      </c>
      <c r="F21" s="21">
        <v>0</v>
      </c>
      <c r="G21" s="29">
        <f t="shared" si="2"/>
        <v>0</v>
      </c>
      <c r="H21" s="21">
        <v>0</v>
      </c>
      <c r="I21" s="21">
        <v>0</v>
      </c>
      <c r="J21" s="30">
        <f t="shared" si="3"/>
        <v>202</v>
      </c>
      <c r="K21" s="31">
        <v>202</v>
      </c>
      <c r="L21" s="31">
        <v>0</v>
      </c>
      <c r="M21" s="32">
        <f t="shared" si="4"/>
        <v>112362.39700000003</v>
      </c>
      <c r="N21" s="31">
        <v>112362.39700000003</v>
      </c>
      <c r="O21" s="31">
        <v>0</v>
      </c>
    </row>
    <row r="22" spans="1:15" ht="15.75" customHeight="1" x14ac:dyDescent="0.15">
      <c r="A22" s="27" t="s">
        <v>12</v>
      </c>
      <c r="B22" s="28" t="s">
        <v>87</v>
      </c>
      <c r="C22" s="29">
        <f t="shared" si="0"/>
        <v>1</v>
      </c>
      <c r="D22" s="29">
        <f t="shared" si="1"/>
        <v>1</v>
      </c>
      <c r="E22" s="21">
        <v>1</v>
      </c>
      <c r="F22" s="21">
        <v>0</v>
      </c>
      <c r="G22" s="29">
        <f t="shared" si="2"/>
        <v>0</v>
      </c>
      <c r="H22" s="21">
        <v>0</v>
      </c>
      <c r="I22" s="21">
        <v>0</v>
      </c>
      <c r="J22" s="30">
        <f t="shared" si="3"/>
        <v>177</v>
      </c>
      <c r="K22" s="31">
        <v>177</v>
      </c>
      <c r="L22" s="31">
        <v>0</v>
      </c>
      <c r="M22" s="32">
        <f t="shared" si="4"/>
        <v>113852.087</v>
      </c>
      <c r="N22" s="31">
        <v>113852.087</v>
      </c>
      <c r="O22" s="31">
        <v>0</v>
      </c>
    </row>
    <row r="23" spans="1:15" ht="15.75" customHeight="1" x14ac:dyDescent="0.15">
      <c r="A23" s="27" t="s">
        <v>12</v>
      </c>
      <c r="B23" s="28" t="s">
        <v>88</v>
      </c>
      <c r="C23" s="29">
        <f t="shared" si="0"/>
        <v>10</v>
      </c>
      <c r="D23" s="29">
        <f t="shared" si="1"/>
        <v>10</v>
      </c>
      <c r="E23" s="21">
        <v>10</v>
      </c>
      <c r="F23" s="21">
        <v>0</v>
      </c>
      <c r="G23" s="29">
        <f t="shared" si="2"/>
        <v>0</v>
      </c>
      <c r="H23" s="21">
        <v>0</v>
      </c>
      <c r="I23" s="21">
        <v>0</v>
      </c>
      <c r="J23" s="30">
        <f t="shared" si="3"/>
        <v>314</v>
      </c>
      <c r="K23" s="31">
        <v>314</v>
      </c>
      <c r="L23" s="31">
        <v>0</v>
      </c>
      <c r="M23" s="32">
        <f t="shared" si="4"/>
        <v>115430.52899999998</v>
      </c>
      <c r="N23" s="31">
        <v>115430.52899999998</v>
      </c>
      <c r="O23" s="31">
        <v>0</v>
      </c>
    </row>
    <row r="24" spans="1:15" ht="15.75" customHeight="1" x14ac:dyDescent="0.15">
      <c r="A24" s="27" t="s">
        <v>13</v>
      </c>
      <c r="B24" s="28" t="s">
        <v>89</v>
      </c>
      <c r="C24" s="29">
        <f t="shared" si="0"/>
        <v>7</v>
      </c>
      <c r="D24" s="29">
        <f t="shared" si="1"/>
        <v>7</v>
      </c>
      <c r="E24" s="21">
        <v>7</v>
      </c>
      <c r="F24" s="21">
        <v>0</v>
      </c>
      <c r="G24" s="29">
        <f t="shared" si="2"/>
        <v>0</v>
      </c>
      <c r="H24" s="21">
        <v>0</v>
      </c>
      <c r="I24" s="21">
        <v>0</v>
      </c>
      <c r="J24" s="30">
        <f t="shared" si="3"/>
        <v>117</v>
      </c>
      <c r="K24" s="31">
        <v>117</v>
      </c>
      <c r="L24" s="31">
        <v>0</v>
      </c>
      <c r="M24" s="32">
        <f t="shared" si="4"/>
        <v>52216.807000000001</v>
      </c>
      <c r="N24" s="31">
        <v>52216.807000000001</v>
      </c>
      <c r="O24" s="31">
        <v>0</v>
      </c>
    </row>
    <row r="25" spans="1:15" ht="15.75" customHeight="1" x14ac:dyDescent="0.15">
      <c r="A25" s="27" t="s">
        <v>14</v>
      </c>
      <c r="B25" s="28" t="s">
        <v>90</v>
      </c>
      <c r="C25" s="29">
        <f t="shared" si="0"/>
        <v>19</v>
      </c>
      <c r="D25" s="29">
        <f t="shared" si="1"/>
        <v>19</v>
      </c>
      <c r="E25" s="21">
        <v>19</v>
      </c>
      <c r="F25" s="21">
        <v>0</v>
      </c>
      <c r="G25" s="29">
        <f t="shared" si="2"/>
        <v>0</v>
      </c>
      <c r="H25" s="21">
        <v>0</v>
      </c>
      <c r="I25" s="21">
        <v>0</v>
      </c>
      <c r="J25" s="30">
        <f t="shared" si="3"/>
        <v>158</v>
      </c>
      <c r="K25" s="31">
        <v>158</v>
      </c>
      <c r="L25" s="31">
        <v>0</v>
      </c>
      <c r="M25" s="32">
        <f t="shared" si="4"/>
        <v>92974.95</v>
      </c>
      <c r="N25" s="31">
        <v>92974.95</v>
      </c>
      <c r="O25" s="31">
        <v>0</v>
      </c>
    </row>
    <row r="26" spans="1:15" ht="15.75" customHeight="1" x14ac:dyDescent="0.15">
      <c r="A26" s="27" t="s">
        <v>14</v>
      </c>
      <c r="B26" s="28" t="s">
        <v>91</v>
      </c>
      <c r="C26" s="29">
        <f t="shared" si="0"/>
        <v>3</v>
      </c>
      <c r="D26" s="29">
        <f t="shared" si="1"/>
        <v>3</v>
      </c>
      <c r="E26" s="21">
        <v>3</v>
      </c>
      <c r="F26" s="21">
        <v>0</v>
      </c>
      <c r="G26" s="29">
        <f t="shared" si="2"/>
        <v>0</v>
      </c>
      <c r="H26" s="21">
        <v>0</v>
      </c>
      <c r="I26" s="21">
        <v>0</v>
      </c>
      <c r="J26" s="30">
        <f t="shared" si="3"/>
        <v>24</v>
      </c>
      <c r="K26" s="31">
        <v>24</v>
      </c>
      <c r="L26" s="31">
        <v>0</v>
      </c>
      <c r="M26" s="32">
        <f t="shared" si="4"/>
        <v>9768.5700000000015</v>
      </c>
      <c r="N26" s="31">
        <v>9768.5700000000015</v>
      </c>
      <c r="O26" s="31">
        <v>0</v>
      </c>
    </row>
    <row r="27" spans="1:15" ht="15.75" customHeight="1" x14ac:dyDescent="0.15">
      <c r="A27" s="27" t="s">
        <v>14</v>
      </c>
      <c r="B27" s="28" t="s">
        <v>92</v>
      </c>
      <c r="C27" s="29">
        <f t="shared" si="0"/>
        <v>9</v>
      </c>
      <c r="D27" s="29">
        <f t="shared" si="1"/>
        <v>7</v>
      </c>
      <c r="E27" s="21">
        <v>7</v>
      </c>
      <c r="F27" s="21">
        <v>0</v>
      </c>
      <c r="G27" s="29">
        <f t="shared" si="2"/>
        <v>2</v>
      </c>
      <c r="H27" s="21">
        <v>0</v>
      </c>
      <c r="I27" s="21">
        <v>2</v>
      </c>
      <c r="J27" s="30">
        <f t="shared" si="3"/>
        <v>126</v>
      </c>
      <c r="K27" s="31">
        <v>124</v>
      </c>
      <c r="L27" s="31">
        <v>2</v>
      </c>
      <c r="M27" s="32">
        <f t="shared" si="4"/>
        <v>45792.284</v>
      </c>
      <c r="N27" s="31">
        <v>41945.841</v>
      </c>
      <c r="O27" s="31">
        <v>3846.4430000000002</v>
      </c>
    </row>
    <row r="28" spans="1:15" ht="15.75" customHeight="1" x14ac:dyDescent="0.15">
      <c r="A28" s="27" t="s">
        <v>14</v>
      </c>
      <c r="B28" s="28" t="s">
        <v>93</v>
      </c>
      <c r="C28" s="29">
        <f t="shared" si="0"/>
        <v>1</v>
      </c>
      <c r="D28" s="29">
        <f t="shared" si="1"/>
        <v>1</v>
      </c>
      <c r="E28" s="21">
        <v>1</v>
      </c>
      <c r="F28" s="21">
        <v>0</v>
      </c>
      <c r="G28" s="29">
        <f t="shared" si="2"/>
        <v>0</v>
      </c>
      <c r="H28" s="21">
        <v>0</v>
      </c>
      <c r="I28" s="21">
        <v>0</v>
      </c>
      <c r="J28" s="30">
        <f t="shared" si="3"/>
        <v>3</v>
      </c>
      <c r="K28" s="31">
        <v>3</v>
      </c>
      <c r="L28" s="31">
        <v>0</v>
      </c>
      <c r="M28" s="32">
        <f t="shared" si="4"/>
        <v>1988.3009999999999</v>
      </c>
      <c r="N28" s="31">
        <v>1988.3009999999999</v>
      </c>
      <c r="O28" s="31">
        <v>0</v>
      </c>
    </row>
    <row r="29" spans="1:15" ht="15.75" customHeight="1" x14ac:dyDescent="0.15">
      <c r="A29" s="27" t="s">
        <v>15</v>
      </c>
      <c r="B29" s="28" t="s">
        <v>94</v>
      </c>
      <c r="C29" s="29">
        <f t="shared" si="0"/>
        <v>1</v>
      </c>
      <c r="D29" s="29">
        <f t="shared" si="1"/>
        <v>1</v>
      </c>
      <c r="E29" s="21">
        <v>0</v>
      </c>
      <c r="F29" s="21">
        <v>1</v>
      </c>
      <c r="G29" s="29">
        <f t="shared" si="2"/>
        <v>0</v>
      </c>
      <c r="H29" s="21">
        <v>0</v>
      </c>
      <c r="I29" s="21">
        <v>0</v>
      </c>
      <c r="J29" s="30">
        <f t="shared" si="3"/>
        <v>56</v>
      </c>
      <c r="K29" s="31">
        <v>0</v>
      </c>
      <c r="L29" s="31">
        <v>56</v>
      </c>
      <c r="M29" s="32">
        <f t="shared" si="4"/>
        <v>1769.7619999999999</v>
      </c>
      <c r="N29" s="31">
        <v>0</v>
      </c>
      <c r="O29" s="31">
        <v>1769.7619999999999</v>
      </c>
    </row>
    <row r="30" spans="1:15" ht="15.75" customHeight="1" x14ac:dyDescent="0.15">
      <c r="A30" s="27" t="s">
        <v>15</v>
      </c>
      <c r="B30" s="28" t="s">
        <v>95</v>
      </c>
      <c r="C30" s="29">
        <f t="shared" si="0"/>
        <v>1</v>
      </c>
      <c r="D30" s="29">
        <f t="shared" si="1"/>
        <v>1</v>
      </c>
      <c r="E30" s="21">
        <v>1</v>
      </c>
      <c r="F30" s="21">
        <v>0</v>
      </c>
      <c r="G30" s="29">
        <f t="shared" si="2"/>
        <v>0</v>
      </c>
      <c r="H30" s="21">
        <v>0</v>
      </c>
      <c r="I30" s="21">
        <v>0</v>
      </c>
      <c r="J30" s="30">
        <f t="shared" si="3"/>
        <v>28</v>
      </c>
      <c r="K30" s="31">
        <v>28</v>
      </c>
      <c r="L30" s="31">
        <v>0</v>
      </c>
      <c r="M30" s="32">
        <f t="shared" si="4"/>
        <v>5200.1450000000004</v>
      </c>
      <c r="N30" s="31">
        <v>5200.1450000000004</v>
      </c>
      <c r="O30" s="31">
        <v>0</v>
      </c>
    </row>
    <row r="31" spans="1:15" ht="15.75" customHeight="1" x14ac:dyDescent="0.15">
      <c r="A31" s="27" t="s">
        <v>15</v>
      </c>
      <c r="B31" s="28" t="s">
        <v>96</v>
      </c>
      <c r="C31" s="29">
        <f t="shared" si="0"/>
        <v>1</v>
      </c>
      <c r="D31" s="29">
        <f t="shared" si="1"/>
        <v>1</v>
      </c>
      <c r="E31" s="21">
        <v>1</v>
      </c>
      <c r="F31" s="21">
        <v>0</v>
      </c>
      <c r="G31" s="29">
        <f t="shared" si="2"/>
        <v>0</v>
      </c>
      <c r="H31" s="21">
        <v>0</v>
      </c>
      <c r="I31" s="21">
        <v>0</v>
      </c>
      <c r="J31" s="30">
        <f t="shared" si="3"/>
        <v>46</v>
      </c>
      <c r="K31" s="31">
        <v>46</v>
      </c>
      <c r="L31" s="31">
        <v>0</v>
      </c>
      <c r="M31" s="32">
        <f t="shared" si="4"/>
        <v>15285.332</v>
      </c>
      <c r="N31" s="31">
        <v>15285.332</v>
      </c>
      <c r="O31" s="31">
        <v>0</v>
      </c>
    </row>
    <row r="32" spans="1:15" ht="15.75" customHeight="1" x14ac:dyDescent="0.15">
      <c r="A32" s="27" t="s">
        <v>15</v>
      </c>
      <c r="B32" s="28" t="s">
        <v>97</v>
      </c>
      <c r="C32" s="29">
        <f t="shared" si="0"/>
        <v>1</v>
      </c>
      <c r="D32" s="29">
        <f t="shared" si="1"/>
        <v>1</v>
      </c>
      <c r="E32" s="21">
        <v>1</v>
      </c>
      <c r="F32" s="21">
        <v>0</v>
      </c>
      <c r="G32" s="29">
        <f t="shared" si="2"/>
        <v>0</v>
      </c>
      <c r="H32" s="21">
        <v>0</v>
      </c>
      <c r="I32" s="21">
        <v>0</v>
      </c>
      <c r="J32" s="30">
        <f t="shared" si="3"/>
        <v>161</v>
      </c>
      <c r="K32" s="31">
        <v>161</v>
      </c>
      <c r="L32" s="31">
        <v>0</v>
      </c>
      <c r="M32" s="32">
        <f t="shared" si="4"/>
        <v>32605.352999999999</v>
      </c>
      <c r="N32" s="31">
        <v>32605.352999999999</v>
      </c>
      <c r="O32" s="31">
        <v>0</v>
      </c>
    </row>
    <row r="33" spans="1:15" ht="15.75" customHeight="1" x14ac:dyDescent="0.15">
      <c r="A33" s="27" t="s">
        <v>16</v>
      </c>
      <c r="B33" s="28" t="s">
        <v>98</v>
      </c>
      <c r="C33" s="29">
        <f t="shared" si="0"/>
        <v>1</v>
      </c>
      <c r="D33" s="29">
        <f t="shared" si="1"/>
        <v>1</v>
      </c>
      <c r="E33" s="21">
        <v>1</v>
      </c>
      <c r="F33" s="21">
        <v>0</v>
      </c>
      <c r="G33" s="29">
        <f t="shared" si="2"/>
        <v>0</v>
      </c>
      <c r="H33" s="21">
        <v>0</v>
      </c>
      <c r="I33" s="21">
        <v>0</v>
      </c>
      <c r="J33" s="30">
        <f t="shared" si="3"/>
        <v>130</v>
      </c>
      <c r="K33" s="31">
        <v>130</v>
      </c>
      <c r="L33" s="31">
        <v>0</v>
      </c>
      <c r="M33" s="32">
        <f t="shared" si="4"/>
        <v>45967.750999999997</v>
      </c>
      <c r="N33" s="31">
        <v>45967.750999999997</v>
      </c>
      <c r="O33" s="31">
        <v>0</v>
      </c>
    </row>
    <row r="34" spans="1:15" ht="15.75" customHeight="1" x14ac:dyDescent="0.15">
      <c r="A34" s="27" t="s">
        <v>16</v>
      </c>
      <c r="B34" s="28" t="s">
        <v>99</v>
      </c>
      <c r="C34" s="29">
        <f t="shared" si="0"/>
        <v>1</v>
      </c>
      <c r="D34" s="29">
        <f t="shared" si="1"/>
        <v>1</v>
      </c>
      <c r="E34" s="21">
        <v>1</v>
      </c>
      <c r="F34" s="21">
        <v>0</v>
      </c>
      <c r="G34" s="29">
        <f t="shared" si="2"/>
        <v>0</v>
      </c>
      <c r="H34" s="21">
        <v>0</v>
      </c>
      <c r="I34" s="21">
        <v>0</v>
      </c>
      <c r="J34" s="30">
        <f t="shared" si="3"/>
        <v>20</v>
      </c>
      <c r="K34" s="31">
        <v>20</v>
      </c>
      <c r="L34" s="31">
        <v>0</v>
      </c>
      <c r="M34" s="32">
        <f t="shared" si="4"/>
        <v>12239.867</v>
      </c>
      <c r="N34" s="31">
        <v>12239.867</v>
      </c>
      <c r="O34" s="31">
        <v>0</v>
      </c>
    </row>
    <row r="35" spans="1:15" ht="15.75" customHeight="1" x14ac:dyDescent="0.15">
      <c r="A35" s="27" t="s">
        <v>17</v>
      </c>
      <c r="B35" s="28" t="s">
        <v>100</v>
      </c>
      <c r="C35" s="29">
        <f t="shared" si="0"/>
        <v>2</v>
      </c>
      <c r="D35" s="29">
        <f t="shared" si="1"/>
        <v>2</v>
      </c>
      <c r="E35" s="21">
        <v>2</v>
      </c>
      <c r="F35" s="21">
        <v>0</v>
      </c>
      <c r="G35" s="29">
        <f t="shared" si="2"/>
        <v>0</v>
      </c>
      <c r="H35" s="21">
        <v>0</v>
      </c>
      <c r="I35" s="21">
        <v>0</v>
      </c>
      <c r="J35" s="30">
        <f t="shared" si="3"/>
        <v>32</v>
      </c>
      <c r="K35" s="31">
        <v>32</v>
      </c>
      <c r="L35" s="31">
        <v>0</v>
      </c>
      <c r="M35" s="32">
        <f t="shared" si="4"/>
        <v>8653.5280000000002</v>
      </c>
      <c r="N35" s="31">
        <v>8653.5280000000002</v>
      </c>
      <c r="O35" s="31">
        <v>0</v>
      </c>
    </row>
    <row r="36" spans="1:15" ht="15.75" customHeight="1" x14ac:dyDescent="0.15">
      <c r="A36" s="27" t="s">
        <v>18</v>
      </c>
      <c r="B36" s="28" t="s">
        <v>101</v>
      </c>
      <c r="C36" s="29">
        <f t="shared" si="0"/>
        <v>1</v>
      </c>
      <c r="D36" s="29">
        <f t="shared" si="1"/>
        <v>1</v>
      </c>
      <c r="E36" s="21">
        <v>1</v>
      </c>
      <c r="F36" s="21">
        <v>0</v>
      </c>
      <c r="G36" s="29">
        <f t="shared" si="2"/>
        <v>0</v>
      </c>
      <c r="H36" s="21">
        <v>0</v>
      </c>
      <c r="I36" s="21">
        <v>0</v>
      </c>
      <c r="J36" s="30">
        <f t="shared" si="3"/>
        <v>158</v>
      </c>
      <c r="K36" s="31">
        <v>158</v>
      </c>
      <c r="L36" s="31">
        <v>0</v>
      </c>
      <c r="M36" s="32">
        <f t="shared" si="4"/>
        <v>53454.963000000003</v>
      </c>
      <c r="N36" s="31">
        <v>53454.963000000003</v>
      </c>
      <c r="O36" s="31">
        <v>0</v>
      </c>
    </row>
    <row r="37" spans="1:15" ht="15.75" customHeight="1" x14ac:dyDescent="0.15">
      <c r="A37" s="27" t="s">
        <v>18</v>
      </c>
      <c r="B37" s="28" t="s">
        <v>102</v>
      </c>
      <c r="C37" s="29">
        <f t="shared" si="0"/>
        <v>1</v>
      </c>
      <c r="D37" s="29">
        <f t="shared" si="1"/>
        <v>1</v>
      </c>
      <c r="E37" s="21">
        <v>1</v>
      </c>
      <c r="F37" s="21">
        <v>0</v>
      </c>
      <c r="G37" s="29">
        <f t="shared" si="2"/>
        <v>0</v>
      </c>
      <c r="H37" s="21">
        <v>0</v>
      </c>
      <c r="I37" s="21">
        <v>0</v>
      </c>
      <c r="J37" s="30">
        <f t="shared" si="3"/>
        <v>15</v>
      </c>
      <c r="K37" s="31">
        <v>15</v>
      </c>
      <c r="L37" s="31">
        <v>0</v>
      </c>
      <c r="M37" s="32">
        <f t="shared" si="4"/>
        <v>2741.3139999999999</v>
      </c>
      <c r="N37" s="31">
        <v>2741.3139999999999</v>
      </c>
      <c r="O37" s="31">
        <v>0</v>
      </c>
    </row>
    <row r="38" spans="1:15" ht="15.75" customHeight="1" x14ac:dyDescent="0.15">
      <c r="A38" s="27" t="s">
        <v>18</v>
      </c>
      <c r="B38" s="28" t="s">
        <v>103</v>
      </c>
      <c r="C38" s="29">
        <f t="shared" si="0"/>
        <v>3</v>
      </c>
      <c r="D38" s="29">
        <f t="shared" si="1"/>
        <v>3</v>
      </c>
      <c r="E38" s="21">
        <v>3</v>
      </c>
      <c r="F38" s="21">
        <v>0</v>
      </c>
      <c r="G38" s="29">
        <f t="shared" si="2"/>
        <v>0</v>
      </c>
      <c r="H38" s="21">
        <v>0</v>
      </c>
      <c r="I38" s="21">
        <v>0</v>
      </c>
      <c r="J38" s="30">
        <f t="shared" si="3"/>
        <v>479</v>
      </c>
      <c r="K38" s="31">
        <v>479</v>
      </c>
      <c r="L38" s="31">
        <v>0</v>
      </c>
      <c r="M38" s="32">
        <f t="shared" si="4"/>
        <v>48522.480999999992</v>
      </c>
      <c r="N38" s="31">
        <v>48522.480999999992</v>
      </c>
      <c r="O38" s="31">
        <v>0</v>
      </c>
    </row>
    <row r="39" spans="1:15" ht="15.75" customHeight="1" x14ac:dyDescent="0.15">
      <c r="A39" s="27" t="s">
        <v>19</v>
      </c>
      <c r="B39" s="28" t="s">
        <v>104</v>
      </c>
      <c r="C39" s="29">
        <f t="shared" si="0"/>
        <v>2</v>
      </c>
      <c r="D39" s="29">
        <f t="shared" si="1"/>
        <v>2</v>
      </c>
      <c r="E39" s="21">
        <v>2</v>
      </c>
      <c r="F39" s="21">
        <v>0</v>
      </c>
      <c r="G39" s="29">
        <f t="shared" si="2"/>
        <v>0</v>
      </c>
      <c r="H39" s="21">
        <v>0</v>
      </c>
      <c r="I39" s="21">
        <v>0</v>
      </c>
      <c r="J39" s="30">
        <f t="shared" si="3"/>
        <v>261</v>
      </c>
      <c r="K39" s="31">
        <v>261</v>
      </c>
      <c r="L39" s="31">
        <v>0</v>
      </c>
      <c r="M39" s="32">
        <f t="shared" si="4"/>
        <v>136530.21900000001</v>
      </c>
      <c r="N39" s="31">
        <v>136530.21900000001</v>
      </c>
      <c r="O39" s="31">
        <v>0</v>
      </c>
    </row>
    <row r="40" spans="1:15" ht="15.75" customHeight="1" x14ac:dyDescent="0.15">
      <c r="A40" s="27" t="s">
        <v>19</v>
      </c>
      <c r="B40" s="28" t="s">
        <v>105</v>
      </c>
      <c r="C40" s="29">
        <f t="shared" si="0"/>
        <v>2</v>
      </c>
      <c r="D40" s="29">
        <f t="shared" si="1"/>
        <v>2</v>
      </c>
      <c r="E40" s="21">
        <v>2</v>
      </c>
      <c r="F40" s="21">
        <v>0</v>
      </c>
      <c r="G40" s="29">
        <f t="shared" si="2"/>
        <v>0</v>
      </c>
      <c r="H40" s="21">
        <v>0</v>
      </c>
      <c r="I40" s="21">
        <v>0</v>
      </c>
      <c r="J40" s="30">
        <f t="shared" si="3"/>
        <v>723</v>
      </c>
      <c r="K40" s="31">
        <v>723</v>
      </c>
      <c r="L40" s="31">
        <v>0</v>
      </c>
      <c r="M40" s="32">
        <f t="shared" si="4"/>
        <v>231069.538</v>
      </c>
      <c r="N40" s="31">
        <v>231069.538</v>
      </c>
      <c r="O40" s="31">
        <v>0</v>
      </c>
    </row>
    <row r="41" spans="1:15" ht="15.75" customHeight="1" x14ac:dyDescent="0.15">
      <c r="A41" s="27" t="s">
        <v>19</v>
      </c>
      <c r="B41" s="28" t="s">
        <v>106</v>
      </c>
      <c r="C41" s="29">
        <f t="shared" si="0"/>
        <v>2</v>
      </c>
      <c r="D41" s="29">
        <f t="shared" si="1"/>
        <v>2</v>
      </c>
      <c r="E41" s="21">
        <v>2</v>
      </c>
      <c r="F41" s="21">
        <v>0</v>
      </c>
      <c r="G41" s="29">
        <f t="shared" si="2"/>
        <v>0</v>
      </c>
      <c r="H41" s="21">
        <v>0</v>
      </c>
      <c r="I41" s="21">
        <v>0</v>
      </c>
      <c r="J41" s="30">
        <f t="shared" si="3"/>
        <v>757</v>
      </c>
      <c r="K41" s="31">
        <v>757</v>
      </c>
      <c r="L41" s="31">
        <v>0</v>
      </c>
      <c r="M41" s="32">
        <f t="shared" si="4"/>
        <v>90725.199000000008</v>
      </c>
      <c r="N41" s="31">
        <v>90725.199000000008</v>
      </c>
      <c r="O41" s="31">
        <v>0</v>
      </c>
    </row>
    <row r="42" spans="1:15" ht="15.75" customHeight="1" x14ac:dyDescent="0.15">
      <c r="A42" s="27" t="s">
        <v>19</v>
      </c>
      <c r="B42" s="28" t="s">
        <v>107</v>
      </c>
      <c r="C42" s="29">
        <f t="shared" si="0"/>
        <v>1</v>
      </c>
      <c r="D42" s="29">
        <f t="shared" si="1"/>
        <v>1</v>
      </c>
      <c r="E42" s="21">
        <v>1</v>
      </c>
      <c r="F42" s="21">
        <v>0</v>
      </c>
      <c r="G42" s="29">
        <f t="shared" si="2"/>
        <v>0</v>
      </c>
      <c r="H42" s="21">
        <v>0</v>
      </c>
      <c r="I42" s="21">
        <v>0</v>
      </c>
      <c r="J42" s="30">
        <f t="shared" si="3"/>
        <v>565</v>
      </c>
      <c r="K42" s="31">
        <v>565</v>
      </c>
      <c r="L42" s="31">
        <v>0</v>
      </c>
      <c r="M42" s="32">
        <f t="shared" si="4"/>
        <v>135313.38800000001</v>
      </c>
      <c r="N42" s="31">
        <v>135313.38800000001</v>
      </c>
      <c r="O42" s="31">
        <v>0</v>
      </c>
    </row>
    <row r="43" spans="1:15" ht="15.75" customHeight="1" x14ac:dyDescent="0.15">
      <c r="A43" s="27" t="s">
        <v>19</v>
      </c>
      <c r="B43" s="28" t="s">
        <v>108</v>
      </c>
      <c r="C43" s="29">
        <f t="shared" si="0"/>
        <v>1</v>
      </c>
      <c r="D43" s="29">
        <f t="shared" si="1"/>
        <v>1</v>
      </c>
      <c r="E43" s="21">
        <v>1</v>
      </c>
      <c r="F43" s="21">
        <v>0</v>
      </c>
      <c r="G43" s="29">
        <f t="shared" si="2"/>
        <v>0</v>
      </c>
      <c r="H43" s="21">
        <v>0</v>
      </c>
      <c r="I43" s="21">
        <v>0</v>
      </c>
      <c r="J43" s="30">
        <f t="shared" si="3"/>
        <v>375</v>
      </c>
      <c r="K43" s="31">
        <v>375</v>
      </c>
      <c r="L43" s="31">
        <v>0</v>
      </c>
      <c r="M43" s="32">
        <f t="shared" si="4"/>
        <v>229011.91899999999</v>
      </c>
      <c r="N43" s="31">
        <v>229011.91899999999</v>
      </c>
      <c r="O43" s="31">
        <v>0</v>
      </c>
    </row>
    <row r="44" spans="1:15" ht="15.75" customHeight="1" x14ac:dyDescent="0.15">
      <c r="A44" s="27" t="s">
        <v>19</v>
      </c>
      <c r="B44" s="28" t="s">
        <v>109</v>
      </c>
      <c r="C44" s="29">
        <f t="shared" si="0"/>
        <v>1</v>
      </c>
      <c r="D44" s="29">
        <f t="shared" si="1"/>
        <v>1</v>
      </c>
      <c r="E44" s="21">
        <v>1</v>
      </c>
      <c r="F44" s="21">
        <v>0</v>
      </c>
      <c r="G44" s="29">
        <f t="shared" si="2"/>
        <v>0</v>
      </c>
      <c r="H44" s="21">
        <v>0</v>
      </c>
      <c r="I44" s="21">
        <v>0</v>
      </c>
      <c r="J44" s="30">
        <f t="shared" si="3"/>
        <v>72</v>
      </c>
      <c r="K44" s="31">
        <v>72</v>
      </c>
      <c r="L44" s="31">
        <v>0</v>
      </c>
      <c r="M44" s="32">
        <f t="shared" si="4"/>
        <v>123367.02</v>
      </c>
      <c r="N44" s="31">
        <v>123367.02</v>
      </c>
      <c r="O44" s="31">
        <v>0</v>
      </c>
    </row>
    <row r="45" spans="1:15" ht="15.75" customHeight="1" x14ac:dyDescent="0.15">
      <c r="A45" s="27" t="s">
        <v>19</v>
      </c>
      <c r="B45" s="28" t="s">
        <v>110</v>
      </c>
      <c r="C45" s="29">
        <f t="shared" si="0"/>
        <v>2</v>
      </c>
      <c r="D45" s="29">
        <f t="shared" si="1"/>
        <v>2</v>
      </c>
      <c r="E45" s="21">
        <v>2</v>
      </c>
      <c r="F45" s="21">
        <v>0</v>
      </c>
      <c r="G45" s="29">
        <f t="shared" si="2"/>
        <v>0</v>
      </c>
      <c r="H45" s="21">
        <v>0</v>
      </c>
      <c r="I45" s="21">
        <v>0</v>
      </c>
      <c r="J45" s="30">
        <f t="shared" si="3"/>
        <v>68</v>
      </c>
      <c r="K45" s="31">
        <v>68</v>
      </c>
      <c r="L45" s="31">
        <v>0</v>
      </c>
      <c r="M45" s="32">
        <f t="shared" si="4"/>
        <v>32500.377</v>
      </c>
      <c r="N45" s="31">
        <v>32500.377</v>
      </c>
      <c r="O45" s="31">
        <v>0</v>
      </c>
    </row>
    <row r="46" spans="1:15" ht="15.75" customHeight="1" x14ac:dyDescent="0.15">
      <c r="A46" s="27" t="s">
        <v>19</v>
      </c>
      <c r="B46" s="28" t="s">
        <v>111</v>
      </c>
      <c r="C46" s="29">
        <f t="shared" si="0"/>
        <v>1</v>
      </c>
      <c r="D46" s="29">
        <f t="shared" si="1"/>
        <v>1</v>
      </c>
      <c r="E46" s="21">
        <v>1</v>
      </c>
      <c r="F46" s="21">
        <v>0</v>
      </c>
      <c r="G46" s="29">
        <f t="shared" si="2"/>
        <v>0</v>
      </c>
      <c r="H46" s="21">
        <v>0</v>
      </c>
      <c r="I46" s="21">
        <v>0</v>
      </c>
      <c r="J46" s="30">
        <f t="shared" si="3"/>
        <v>226</v>
      </c>
      <c r="K46" s="31">
        <v>226</v>
      </c>
      <c r="L46" s="31">
        <v>0</v>
      </c>
      <c r="M46" s="32">
        <f t="shared" si="4"/>
        <v>37771.328000000001</v>
      </c>
      <c r="N46" s="31">
        <v>37771.328000000001</v>
      </c>
      <c r="O46" s="31">
        <v>0</v>
      </c>
    </row>
    <row r="47" spans="1:15" ht="15.75" customHeight="1" x14ac:dyDescent="0.15">
      <c r="A47" s="27" t="s">
        <v>19</v>
      </c>
      <c r="B47" s="28" t="s">
        <v>112</v>
      </c>
      <c r="C47" s="29">
        <f t="shared" si="0"/>
        <v>4</v>
      </c>
      <c r="D47" s="29">
        <f t="shared" si="1"/>
        <v>4</v>
      </c>
      <c r="E47" s="21">
        <v>4</v>
      </c>
      <c r="F47" s="21">
        <v>0</v>
      </c>
      <c r="G47" s="29">
        <f t="shared" si="2"/>
        <v>0</v>
      </c>
      <c r="H47" s="21">
        <v>0</v>
      </c>
      <c r="I47" s="21">
        <v>0</v>
      </c>
      <c r="J47" s="30">
        <f t="shared" si="3"/>
        <v>73</v>
      </c>
      <c r="K47" s="31">
        <v>73</v>
      </c>
      <c r="L47" s="31">
        <v>0</v>
      </c>
      <c r="M47" s="32">
        <f t="shared" si="4"/>
        <v>4617.7530000000006</v>
      </c>
      <c r="N47" s="31">
        <v>4617.7530000000006</v>
      </c>
      <c r="O47" s="31">
        <v>0</v>
      </c>
    </row>
    <row r="48" spans="1:15" ht="15.75" customHeight="1" x14ac:dyDescent="0.15">
      <c r="A48" s="27" t="s">
        <v>19</v>
      </c>
      <c r="B48" s="28" t="s">
        <v>113</v>
      </c>
      <c r="C48" s="29">
        <f t="shared" si="0"/>
        <v>1</v>
      </c>
      <c r="D48" s="29">
        <f t="shared" si="1"/>
        <v>1</v>
      </c>
      <c r="E48" s="21">
        <v>1</v>
      </c>
      <c r="F48" s="21">
        <v>0</v>
      </c>
      <c r="G48" s="29">
        <f t="shared" si="2"/>
        <v>0</v>
      </c>
      <c r="H48" s="21">
        <v>0</v>
      </c>
      <c r="I48" s="21">
        <v>0</v>
      </c>
      <c r="J48" s="30">
        <f t="shared" si="3"/>
        <v>177</v>
      </c>
      <c r="K48" s="31">
        <v>177</v>
      </c>
      <c r="L48" s="31">
        <v>0</v>
      </c>
      <c r="M48" s="32">
        <f t="shared" si="4"/>
        <v>52303.896000000001</v>
      </c>
      <c r="N48" s="31">
        <v>52303.896000000001</v>
      </c>
      <c r="O48" s="31">
        <v>0</v>
      </c>
    </row>
    <row r="49" spans="1:15" ht="15.75" customHeight="1" x14ac:dyDescent="0.15">
      <c r="A49" s="27" t="s">
        <v>19</v>
      </c>
      <c r="B49" s="28" t="s">
        <v>114</v>
      </c>
      <c r="C49" s="29">
        <f t="shared" si="0"/>
        <v>1</v>
      </c>
      <c r="D49" s="29">
        <f t="shared" si="1"/>
        <v>1</v>
      </c>
      <c r="E49" s="21">
        <v>1</v>
      </c>
      <c r="F49" s="21">
        <v>0</v>
      </c>
      <c r="G49" s="29">
        <f t="shared" si="2"/>
        <v>0</v>
      </c>
      <c r="H49" s="21">
        <v>0</v>
      </c>
      <c r="I49" s="21">
        <v>0</v>
      </c>
      <c r="J49" s="30">
        <f t="shared" si="3"/>
        <v>211</v>
      </c>
      <c r="K49" s="31">
        <v>211</v>
      </c>
      <c r="L49" s="31">
        <v>0</v>
      </c>
      <c r="M49" s="32">
        <f t="shared" si="4"/>
        <v>38075.527000000002</v>
      </c>
      <c r="N49" s="31">
        <v>38075.527000000002</v>
      </c>
      <c r="O49" s="31">
        <v>0</v>
      </c>
    </row>
    <row r="50" spans="1:15" ht="15.75" customHeight="1" x14ac:dyDescent="0.15">
      <c r="A50" s="27" t="s">
        <v>19</v>
      </c>
      <c r="B50" s="28" t="s">
        <v>115</v>
      </c>
      <c r="C50" s="29">
        <f t="shared" si="0"/>
        <v>1</v>
      </c>
      <c r="D50" s="29">
        <f t="shared" si="1"/>
        <v>1</v>
      </c>
      <c r="E50" s="21">
        <v>1</v>
      </c>
      <c r="F50" s="21">
        <v>0</v>
      </c>
      <c r="G50" s="29">
        <f t="shared" si="2"/>
        <v>0</v>
      </c>
      <c r="H50" s="21">
        <v>0</v>
      </c>
      <c r="I50" s="21">
        <v>0</v>
      </c>
      <c r="J50" s="30">
        <f t="shared" si="3"/>
        <v>602</v>
      </c>
      <c r="K50" s="31">
        <v>602</v>
      </c>
      <c r="L50" s="31">
        <v>0</v>
      </c>
      <c r="M50" s="32">
        <f t="shared" si="4"/>
        <v>242677.973</v>
      </c>
      <c r="N50" s="31">
        <v>242677.973</v>
      </c>
      <c r="O50" s="31">
        <v>0</v>
      </c>
    </row>
    <row r="51" spans="1:15" ht="15.75" customHeight="1" x14ac:dyDescent="0.15">
      <c r="A51" s="27" t="s">
        <v>19</v>
      </c>
      <c r="B51" s="28" t="s">
        <v>116</v>
      </c>
      <c r="C51" s="29">
        <f t="shared" si="0"/>
        <v>1</v>
      </c>
      <c r="D51" s="29">
        <f t="shared" si="1"/>
        <v>1</v>
      </c>
      <c r="E51" s="21">
        <v>1</v>
      </c>
      <c r="F51" s="21">
        <v>0</v>
      </c>
      <c r="G51" s="29">
        <f t="shared" si="2"/>
        <v>0</v>
      </c>
      <c r="H51" s="21">
        <v>0</v>
      </c>
      <c r="I51" s="21">
        <v>0</v>
      </c>
      <c r="J51" s="30">
        <f t="shared" si="3"/>
        <v>288</v>
      </c>
      <c r="K51" s="31">
        <v>288</v>
      </c>
      <c r="L51" s="31">
        <v>0</v>
      </c>
      <c r="M51" s="32">
        <f t="shared" si="4"/>
        <v>90938.33</v>
      </c>
      <c r="N51" s="31">
        <v>90938.33</v>
      </c>
      <c r="O51" s="31">
        <v>0</v>
      </c>
    </row>
    <row r="52" spans="1:15" ht="15.75" customHeight="1" x14ac:dyDescent="0.15">
      <c r="A52" s="27" t="s">
        <v>19</v>
      </c>
      <c r="B52" s="28" t="s">
        <v>117</v>
      </c>
      <c r="C52" s="29">
        <f t="shared" si="0"/>
        <v>1</v>
      </c>
      <c r="D52" s="29">
        <f t="shared" si="1"/>
        <v>1</v>
      </c>
      <c r="E52" s="21">
        <v>1</v>
      </c>
      <c r="F52" s="21">
        <v>0</v>
      </c>
      <c r="G52" s="29">
        <f t="shared" si="2"/>
        <v>0</v>
      </c>
      <c r="H52" s="21">
        <v>0</v>
      </c>
      <c r="I52" s="21">
        <v>0</v>
      </c>
      <c r="J52" s="30">
        <f t="shared" si="3"/>
        <v>355</v>
      </c>
      <c r="K52" s="31">
        <v>355</v>
      </c>
      <c r="L52" s="31">
        <v>0</v>
      </c>
      <c r="M52" s="32">
        <f t="shared" si="4"/>
        <v>17001.91</v>
      </c>
      <c r="N52" s="31">
        <v>17001.91</v>
      </c>
      <c r="O52" s="31">
        <v>0</v>
      </c>
    </row>
    <row r="53" spans="1:15" ht="15.75" customHeight="1" x14ac:dyDescent="0.15">
      <c r="A53" s="27" t="s">
        <v>19</v>
      </c>
      <c r="B53" s="28" t="s">
        <v>118</v>
      </c>
      <c r="C53" s="29">
        <f t="shared" si="0"/>
        <v>2</v>
      </c>
      <c r="D53" s="29">
        <f t="shared" si="1"/>
        <v>2</v>
      </c>
      <c r="E53" s="21">
        <v>2</v>
      </c>
      <c r="F53" s="21">
        <v>0</v>
      </c>
      <c r="G53" s="29">
        <f t="shared" si="2"/>
        <v>0</v>
      </c>
      <c r="H53" s="21">
        <v>0</v>
      </c>
      <c r="I53" s="21">
        <v>0</v>
      </c>
      <c r="J53" s="30">
        <f t="shared" si="3"/>
        <v>24</v>
      </c>
      <c r="K53" s="31">
        <v>24</v>
      </c>
      <c r="L53" s="31">
        <v>0</v>
      </c>
      <c r="M53" s="32">
        <f t="shared" si="4"/>
        <v>18509.886999999999</v>
      </c>
      <c r="N53" s="31">
        <v>18509.886999999999</v>
      </c>
      <c r="O53" s="31">
        <v>0</v>
      </c>
    </row>
    <row r="54" spans="1:15" ht="15.75" customHeight="1" x14ac:dyDescent="0.15">
      <c r="A54" s="27" t="s">
        <v>19</v>
      </c>
      <c r="B54" s="28" t="s">
        <v>119</v>
      </c>
      <c r="C54" s="29">
        <f t="shared" si="0"/>
        <v>1</v>
      </c>
      <c r="D54" s="29">
        <f t="shared" si="1"/>
        <v>1</v>
      </c>
      <c r="E54" s="21">
        <v>1</v>
      </c>
      <c r="F54" s="21">
        <v>0</v>
      </c>
      <c r="G54" s="29">
        <f t="shared" si="2"/>
        <v>0</v>
      </c>
      <c r="H54" s="21">
        <v>0</v>
      </c>
      <c r="I54" s="21">
        <v>0</v>
      </c>
      <c r="J54" s="30">
        <f t="shared" si="3"/>
        <v>21</v>
      </c>
      <c r="K54" s="31">
        <v>21</v>
      </c>
      <c r="L54" s="31">
        <v>0</v>
      </c>
      <c r="M54" s="32">
        <f t="shared" si="4"/>
        <v>5987.94</v>
      </c>
      <c r="N54" s="31">
        <v>5987.94</v>
      </c>
      <c r="O54" s="31">
        <v>0</v>
      </c>
    </row>
    <row r="55" spans="1:15" ht="15.75" customHeight="1" x14ac:dyDescent="0.15">
      <c r="A55" s="27" t="s">
        <v>19</v>
      </c>
      <c r="B55" s="28" t="s">
        <v>120</v>
      </c>
      <c r="C55" s="29">
        <f t="shared" si="0"/>
        <v>1</v>
      </c>
      <c r="D55" s="29">
        <f t="shared" si="1"/>
        <v>1</v>
      </c>
      <c r="E55" s="21">
        <v>1</v>
      </c>
      <c r="F55" s="21">
        <v>0</v>
      </c>
      <c r="G55" s="29">
        <f t="shared" si="2"/>
        <v>0</v>
      </c>
      <c r="H55" s="21">
        <v>0</v>
      </c>
      <c r="I55" s="21">
        <v>0</v>
      </c>
      <c r="J55" s="30">
        <f t="shared" si="3"/>
        <v>287</v>
      </c>
      <c r="K55" s="31">
        <v>287</v>
      </c>
      <c r="L55" s="31">
        <v>0</v>
      </c>
      <c r="M55" s="32">
        <f t="shared" si="4"/>
        <v>116857.034</v>
      </c>
      <c r="N55" s="31">
        <v>116857.034</v>
      </c>
      <c r="O55" s="31">
        <v>0</v>
      </c>
    </row>
    <row r="56" spans="1:15" ht="15.75" customHeight="1" x14ac:dyDescent="0.15">
      <c r="A56" s="27" t="s">
        <v>19</v>
      </c>
      <c r="B56" s="28" t="s">
        <v>121</v>
      </c>
      <c r="C56" s="29">
        <f t="shared" si="0"/>
        <v>1</v>
      </c>
      <c r="D56" s="29">
        <f t="shared" si="1"/>
        <v>1</v>
      </c>
      <c r="E56" s="21">
        <v>1</v>
      </c>
      <c r="F56" s="21">
        <v>0</v>
      </c>
      <c r="G56" s="29">
        <f t="shared" si="2"/>
        <v>0</v>
      </c>
      <c r="H56" s="21">
        <v>0</v>
      </c>
      <c r="I56" s="21">
        <v>0</v>
      </c>
      <c r="J56" s="30">
        <f t="shared" si="3"/>
        <v>151</v>
      </c>
      <c r="K56" s="31">
        <v>151</v>
      </c>
      <c r="L56" s="31">
        <v>0</v>
      </c>
      <c r="M56" s="32">
        <f t="shared" si="4"/>
        <v>65986.322</v>
      </c>
      <c r="N56" s="31">
        <v>65986.322</v>
      </c>
      <c r="O56" s="31">
        <v>0</v>
      </c>
    </row>
    <row r="57" spans="1:15" ht="15.75" customHeight="1" x14ac:dyDescent="0.15">
      <c r="A57" s="27" t="s">
        <v>19</v>
      </c>
      <c r="B57" s="28" t="s">
        <v>122</v>
      </c>
      <c r="C57" s="29">
        <f t="shared" si="0"/>
        <v>1</v>
      </c>
      <c r="D57" s="29">
        <f t="shared" si="1"/>
        <v>1</v>
      </c>
      <c r="E57" s="21">
        <v>1</v>
      </c>
      <c r="F57" s="21">
        <v>0</v>
      </c>
      <c r="G57" s="29">
        <f t="shared" si="2"/>
        <v>0</v>
      </c>
      <c r="H57" s="21">
        <v>0</v>
      </c>
      <c r="I57" s="21">
        <v>0</v>
      </c>
      <c r="J57" s="30">
        <f t="shared" si="3"/>
        <v>47</v>
      </c>
      <c r="K57" s="31">
        <v>47</v>
      </c>
      <c r="L57" s="31">
        <v>0</v>
      </c>
      <c r="M57" s="32">
        <f t="shared" si="4"/>
        <v>22583.462</v>
      </c>
      <c r="N57" s="31">
        <v>22583.462</v>
      </c>
      <c r="O57" s="31">
        <v>0</v>
      </c>
    </row>
    <row r="58" spans="1:15" ht="15.75" customHeight="1" x14ac:dyDescent="0.15">
      <c r="A58" s="27" t="s">
        <v>19</v>
      </c>
      <c r="B58" s="28" t="s">
        <v>123</v>
      </c>
      <c r="C58" s="29">
        <f t="shared" si="0"/>
        <v>2</v>
      </c>
      <c r="D58" s="29">
        <f t="shared" si="1"/>
        <v>2</v>
      </c>
      <c r="E58" s="21">
        <v>1</v>
      </c>
      <c r="F58" s="21">
        <v>1</v>
      </c>
      <c r="G58" s="29">
        <f t="shared" si="2"/>
        <v>0</v>
      </c>
      <c r="H58" s="21">
        <v>0</v>
      </c>
      <c r="I58" s="21">
        <v>0</v>
      </c>
      <c r="J58" s="30">
        <f t="shared" si="3"/>
        <v>54</v>
      </c>
      <c r="K58" s="31">
        <v>15</v>
      </c>
      <c r="L58" s="31">
        <v>39</v>
      </c>
      <c r="M58" s="32">
        <f t="shared" si="4"/>
        <v>5545.7449999999999</v>
      </c>
      <c r="N58" s="31">
        <v>837.54300000000001</v>
      </c>
      <c r="O58" s="31">
        <v>4708.2020000000002</v>
      </c>
    </row>
    <row r="59" spans="1:15" ht="15.75" customHeight="1" x14ac:dyDescent="0.15">
      <c r="A59" s="27" t="s">
        <v>19</v>
      </c>
      <c r="B59" s="28" t="s">
        <v>124</v>
      </c>
      <c r="C59" s="29">
        <f t="shared" si="0"/>
        <v>1</v>
      </c>
      <c r="D59" s="29">
        <f t="shared" si="1"/>
        <v>1</v>
      </c>
      <c r="E59" s="21">
        <v>0</v>
      </c>
      <c r="F59" s="21">
        <v>1</v>
      </c>
      <c r="G59" s="29">
        <f t="shared" si="2"/>
        <v>0</v>
      </c>
      <c r="H59" s="21">
        <v>0</v>
      </c>
      <c r="I59" s="21">
        <v>0</v>
      </c>
      <c r="J59" s="30">
        <f t="shared" si="3"/>
        <v>3</v>
      </c>
      <c r="K59" s="31">
        <v>0</v>
      </c>
      <c r="L59" s="31">
        <v>3</v>
      </c>
      <c r="M59" s="32">
        <f t="shared" si="4"/>
        <v>623.55700000000002</v>
      </c>
      <c r="N59" s="31">
        <v>0</v>
      </c>
      <c r="O59" s="31">
        <v>623.55700000000002</v>
      </c>
    </row>
    <row r="60" spans="1:15" ht="15.75" customHeight="1" x14ac:dyDescent="0.15">
      <c r="A60" s="27" t="s">
        <v>19</v>
      </c>
      <c r="B60" s="28" t="s">
        <v>125</v>
      </c>
      <c r="C60" s="29">
        <f t="shared" si="0"/>
        <v>1</v>
      </c>
      <c r="D60" s="29">
        <f t="shared" si="1"/>
        <v>1</v>
      </c>
      <c r="E60" s="21">
        <v>1</v>
      </c>
      <c r="F60" s="21">
        <v>0</v>
      </c>
      <c r="G60" s="29">
        <f t="shared" si="2"/>
        <v>0</v>
      </c>
      <c r="H60" s="21">
        <v>0</v>
      </c>
      <c r="I60" s="21">
        <v>0</v>
      </c>
      <c r="J60" s="30">
        <f t="shared" si="3"/>
        <v>48</v>
      </c>
      <c r="K60" s="31">
        <v>48</v>
      </c>
      <c r="L60" s="31">
        <v>0</v>
      </c>
      <c r="M60" s="32">
        <f t="shared" si="4"/>
        <v>26101.100999999999</v>
      </c>
      <c r="N60" s="31">
        <v>26101.100999999999</v>
      </c>
      <c r="O60" s="31">
        <v>0</v>
      </c>
    </row>
    <row r="61" spans="1:15" ht="15.75" customHeight="1" x14ac:dyDescent="0.15">
      <c r="A61" s="27" t="s">
        <v>19</v>
      </c>
      <c r="B61" s="28" t="s">
        <v>126</v>
      </c>
      <c r="C61" s="29">
        <f t="shared" si="0"/>
        <v>1</v>
      </c>
      <c r="D61" s="29">
        <f t="shared" si="1"/>
        <v>1</v>
      </c>
      <c r="E61" s="21">
        <v>1</v>
      </c>
      <c r="F61" s="21">
        <v>0</v>
      </c>
      <c r="G61" s="29">
        <f t="shared" si="2"/>
        <v>0</v>
      </c>
      <c r="H61" s="21">
        <v>0</v>
      </c>
      <c r="I61" s="21">
        <v>0</v>
      </c>
      <c r="J61" s="30">
        <f t="shared" si="3"/>
        <v>59</v>
      </c>
      <c r="K61" s="31">
        <v>59</v>
      </c>
      <c r="L61" s="31">
        <v>0</v>
      </c>
      <c r="M61" s="32">
        <f t="shared" si="4"/>
        <v>5451.8239999999996</v>
      </c>
      <c r="N61" s="31">
        <v>5451.8239999999996</v>
      </c>
      <c r="O61" s="31">
        <v>0</v>
      </c>
    </row>
    <row r="62" spans="1:15" ht="15.75" customHeight="1" x14ac:dyDescent="0.15">
      <c r="A62" s="27" t="s">
        <v>20</v>
      </c>
      <c r="B62" s="28" t="s">
        <v>127</v>
      </c>
      <c r="C62" s="29">
        <f t="shared" si="0"/>
        <v>1</v>
      </c>
      <c r="D62" s="29">
        <f t="shared" si="1"/>
        <v>1</v>
      </c>
      <c r="E62" s="21">
        <v>1</v>
      </c>
      <c r="F62" s="21">
        <v>0</v>
      </c>
      <c r="G62" s="29">
        <f t="shared" si="2"/>
        <v>0</v>
      </c>
      <c r="H62" s="21">
        <v>0</v>
      </c>
      <c r="I62" s="21">
        <v>0</v>
      </c>
      <c r="J62" s="30">
        <f t="shared" si="3"/>
        <v>40</v>
      </c>
      <c r="K62" s="31">
        <v>40</v>
      </c>
      <c r="L62" s="31">
        <v>0</v>
      </c>
      <c r="M62" s="32">
        <f t="shared" si="4"/>
        <v>20036.008999999998</v>
      </c>
      <c r="N62" s="31">
        <v>20036.008999999998</v>
      </c>
      <c r="O62" s="31">
        <v>0</v>
      </c>
    </row>
    <row r="63" spans="1:15" ht="15.75" customHeight="1" x14ac:dyDescent="0.15">
      <c r="A63" s="27" t="s">
        <v>20</v>
      </c>
      <c r="B63" s="28" t="s">
        <v>128</v>
      </c>
      <c r="C63" s="29">
        <f t="shared" si="0"/>
        <v>4</v>
      </c>
      <c r="D63" s="29">
        <f t="shared" si="1"/>
        <v>4</v>
      </c>
      <c r="E63" s="21">
        <v>0</v>
      </c>
      <c r="F63" s="21">
        <v>4</v>
      </c>
      <c r="G63" s="29">
        <f t="shared" si="2"/>
        <v>0</v>
      </c>
      <c r="H63" s="21">
        <v>0</v>
      </c>
      <c r="I63" s="21">
        <v>0</v>
      </c>
      <c r="J63" s="30">
        <f t="shared" si="3"/>
        <v>51</v>
      </c>
      <c r="K63" s="31">
        <v>0</v>
      </c>
      <c r="L63" s="31">
        <v>51</v>
      </c>
      <c r="M63" s="32">
        <f t="shared" si="4"/>
        <v>23101.843999999997</v>
      </c>
      <c r="N63" s="31">
        <v>0</v>
      </c>
      <c r="O63" s="31">
        <v>23101.843999999997</v>
      </c>
    </row>
    <row r="64" spans="1:15" ht="15.75" customHeight="1" x14ac:dyDescent="0.15">
      <c r="A64" s="27" t="s">
        <v>20</v>
      </c>
      <c r="B64" s="28" t="s">
        <v>129</v>
      </c>
      <c r="C64" s="29">
        <f t="shared" si="0"/>
        <v>13</v>
      </c>
      <c r="D64" s="29">
        <f t="shared" si="1"/>
        <v>13</v>
      </c>
      <c r="E64" s="21">
        <v>13</v>
      </c>
      <c r="F64" s="21">
        <v>0</v>
      </c>
      <c r="G64" s="29">
        <f t="shared" si="2"/>
        <v>0</v>
      </c>
      <c r="H64" s="21">
        <v>0</v>
      </c>
      <c r="I64" s="21">
        <v>0</v>
      </c>
      <c r="J64" s="30">
        <f t="shared" si="3"/>
        <v>151</v>
      </c>
      <c r="K64" s="31">
        <v>151</v>
      </c>
      <c r="L64" s="31">
        <v>0</v>
      </c>
      <c r="M64" s="32">
        <f t="shared" si="4"/>
        <v>81159.86099999999</v>
      </c>
      <c r="N64" s="31">
        <v>81159.86099999999</v>
      </c>
      <c r="O64" s="31">
        <v>0</v>
      </c>
    </row>
    <row r="65" spans="1:15" ht="15.75" customHeight="1" x14ac:dyDescent="0.15">
      <c r="A65" s="27" t="s">
        <v>20</v>
      </c>
      <c r="B65" s="28" t="s">
        <v>130</v>
      </c>
      <c r="C65" s="29">
        <f t="shared" si="0"/>
        <v>8</v>
      </c>
      <c r="D65" s="29">
        <f t="shared" si="1"/>
        <v>8</v>
      </c>
      <c r="E65" s="21">
        <v>7</v>
      </c>
      <c r="F65" s="21">
        <v>1</v>
      </c>
      <c r="G65" s="29">
        <f t="shared" si="2"/>
        <v>0</v>
      </c>
      <c r="H65" s="21">
        <v>0</v>
      </c>
      <c r="I65" s="21">
        <v>0</v>
      </c>
      <c r="J65" s="30">
        <f t="shared" si="3"/>
        <v>406</v>
      </c>
      <c r="K65" s="31">
        <v>378</v>
      </c>
      <c r="L65" s="31">
        <v>28</v>
      </c>
      <c r="M65" s="32">
        <f t="shared" si="4"/>
        <v>59223.898000000001</v>
      </c>
      <c r="N65" s="31">
        <v>55330.913</v>
      </c>
      <c r="O65" s="31">
        <v>3892.9850000000001</v>
      </c>
    </row>
    <row r="66" spans="1:15" ht="15.75" customHeight="1" x14ac:dyDescent="0.15">
      <c r="A66" s="27" t="s">
        <v>20</v>
      </c>
      <c r="B66" s="28" t="s">
        <v>131</v>
      </c>
      <c r="C66" s="29">
        <f t="shared" si="0"/>
        <v>1</v>
      </c>
      <c r="D66" s="29">
        <f t="shared" si="1"/>
        <v>1</v>
      </c>
      <c r="E66" s="21">
        <v>1</v>
      </c>
      <c r="F66" s="21">
        <v>0</v>
      </c>
      <c r="G66" s="29">
        <f t="shared" si="2"/>
        <v>0</v>
      </c>
      <c r="H66" s="21">
        <v>0</v>
      </c>
      <c r="I66" s="21">
        <v>0</v>
      </c>
      <c r="J66" s="30">
        <f t="shared" si="3"/>
        <v>143</v>
      </c>
      <c r="K66" s="31">
        <v>143</v>
      </c>
      <c r="L66" s="31">
        <v>0</v>
      </c>
      <c r="M66" s="32">
        <f t="shared" si="4"/>
        <v>87243.55</v>
      </c>
      <c r="N66" s="31">
        <v>87243.55</v>
      </c>
      <c r="O66" s="31">
        <v>0</v>
      </c>
    </row>
    <row r="67" spans="1:15" ht="15.75" customHeight="1" x14ac:dyDescent="0.15">
      <c r="A67" s="27" t="s">
        <v>20</v>
      </c>
      <c r="B67" s="28" t="s">
        <v>132</v>
      </c>
      <c r="C67" s="29">
        <f t="shared" si="0"/>
        <v>1</v>
      </c>
      <c r="D67" s="29">
        <f t="shared" si="1"/>
        <v>1</v>
      </c>
      <c r="E67" s="21">
        <v>1</v>
      </c>
      <c r="F67" s="21">
        <v>0</v>
      </c>
      <c r="G67" s="29">
        <f t="shared" si="2"/>
        <v>0</v>
      </c>
      <c r="H67" s="21">
        <v>0</v>
      </c>
      <c r="I67" s="21">
        <v>0</v>
      </c>
      <c r="J67" s="30">
        <f t="shared" si="3"/>
        <v>49</v>
      </c>
      <c r="K67" s="31">
        <v>49</v>
      </c>
      <c r="L67" s="31">
        <v>0</v>
      </c>
      <c r="M67" s="32">
        <f t="shared" si="4"/>
        <v>17471.432000000001</v>
      </c>
      <c r="N67" s="31">
        <v>17471.432000000001</v>
      </c>
      <c r="O67" s="31">
        <v>0</v>
      </c>
    </row>
    <row r="68" spans="1:15" ht="15.75" customHeight="1" x14ac:dyDescent="0.15">
      <c r="A68" s="27" t="s">
        <v>20</v>
      </c>
      <c r="B68" s="28" t="s">
        <v>133</v>
      </c>
      <c r="C68" s="29">
        <f t="shared" si="0"/>
        <v>1</v>
      </c>
      <c r="D68" s="29">
        <f t="shared" si="1"/>
        <v>1</v>
      </c>
      <c r="E68" s="21">
        <v>0</v>
      </c>
      <c r="F68" s="21">
        <v>1</v>
      </c>
      <c r="G68" s="29">
        <f t="shared" si="2"/>
        <v>0</v>
      </c>
      <c r="H68" s="21">
        <v>0</v>
      </c>
      <c r="I68" s="21">
        <v>0</v>
      </c>
      <c r="J68" s="30">
        <f t="shared" si="3"/>
        <v>192</v>
      </c>
      <c r="K68" s="31">
        <v>0</v>
      </c>
      <c r="L68" s="31">
        <v>192</v>
      </c>
      <c r="M68" s="32">
        <f t="shared" si="4"/>
        <v>11979.498</v>
      </c>
      <c r="N68" s="31">
        <v>0</v>
      </c>
      <c r="O68" s="31">
        <v>11979.498</v>
      </c>
    </row>
    <row r="69" spans="1:15" ht="15.75" customHeight="1" x14ac:dyDescent="0.15">
      <c r="A69" s="27" t="s">
        <v>20</v>
      </c>
      <c r="B69" s="28" t="s">
        <v>134</v>
      </c>
      <c r="C69" s="29">
        <f t="shared" si="0"/>
        <v>2</v>
      </c>
      <c r="D69" s="29">
        <f t="shared" si="1"/>
        <v>2</v>
      </c>
      <c r="E69" s="21">
        <v>2</v>
      </c>
      <c r="F69" s="21">
        <v>0</v>
      </c>
      <c r="G69" s="29">
        <f t="shared" si="2"/>
        <v>0</v>
      </c>
      <c r="H69" s="21">
        <v>0</v>
      </c>
      <c r="I69" s="21">
        <v>0</v>
      </c>
      <c r="J69" s="30">
        <f t="shared" si="3"/>
        <v>109</v>
      </c>
      <c r="K69" s="31">
        <v>109</v>
      </c>
      <c r="L69" s="31">
        <v>0</v>
      </c>
      <c r="M69" s="32">
        <f t="shared" si="4"/>
        <v>119623.655</v>
      </c>
      <c r="N69" s="31">
        <v>119623.655</v>
      </c>
      <c r="O69" s="31">
        <v>0</v>
      </c>
    </row>
    <row r="70" spans="1:15" ht="15.75" customHeight="1" x14ac:dyDescent="0.15">
      <c r="A70" s="27" t="s">
        <v>21</v>
      </c>
      <c r="B70" s="28" t="s">
        <v>135</v>
      </c>
      <c r="C70" s="29">
        <f t="shared" si="0"/>
        <v>2</v>
      </c>
      <c r="D70" s="29">
        <f t="shared" si="1"/>
        <v>2</v>
      </c>
      <c r="E70" s="21">
        <v>2</v>
      </c>
      <c r="F70" s="21">
        <v>0</v>
      </c>
      <c r="G70" s="29">
        <f t="shared" si="2"/>
        <v>0</v>
      </c>
      <c r="H70" s="21">
        <v>0</v>
      </c>
      <c r="I70" s="21">
        <v>0</v>
      </c>
      <c r="J70" s="30">
        <f t="shared" si="3"/>
        <v>235</v>
      </c>
      <c r="K70" s="31">
        <v>235</v>
      </c>
      <c r="L70" s="31">
        <v>0</v>
      </c>
      <c r="M70" s="32">
        <f t="shared" si="4"/>
        <v>181212.83299999998</v>
      </c>
      <c r="N70" s="31">
        <v>181212.83299999998</v>
      </c>
      <c r="O70" s="31">
        <v>0</v>
      </c>
    </row>
    <row r="71" spans="1:15" ht="15.75" customHeight="1" x14ac:dyDescent="0.15">
      <c r="A71" s="27" t="s">
        <v>21</v>
      </c>
      <c r="B71" s="28" t="s">
        <v>136</v>
      </c>
      <c r="C71" s="29">
        <f t="shared" ref="C71:C103" si="5">SUM(D71,G71)</f>
        <v>1</v>
      </c>
      <c r="D71" s="29">
        <f t="shared" ref="D71:D103" si="6">SUM(E71:F71)</f>
        <v>1</v>
      </c>
      <c r="E71" s="21">
        <v>1</v>
      </c>
      <c r="F71" s="21">
        <v>0</v>
      </c>
      <c r="G71" s="29">
        <f t="shared" ref="G71:G103" si="7">SUM(H71:I71)</f>
        <v>0</v>
      </c>
      <c r="H71" s="21">
        <v>0</v>
      </c>
      <c r="I71" s="21">
        <v>0</v>
      </c>
      <c r="J71" s="30">
        <f t="shared" ref="J71:J103" si="8">SUM(K71:L71)</f>
        <v>119</v>
      </c>
      <c r="K71" s="31">
        <v>119</v>
      </c>
      <c r="L71" s="31">
        <v>0</v>
      </c>
      <c r="M71" s="32">
        <f t="shared" ref="M71:M103" si="9">SUM(N71:O71)</f>
        <v>70514.641000000003</v>
      </c>
      <c r="N71" s="31">
        <v>70514.641000000003</v>
      </c>
      <c r="O71" s="31">
        <v>0</v>
      </c>
    </row>
    <row r="72" spans="1:15" ht="15.75" customHeight="1" x14ac:dyDescent="0.15">
      <c r="A72" s="27" t="s">
        <v>21</v>
      </c>
      <c r="B72" s="28" t="s">
        <v>137</v>
      </c>
      <c r="C72" s="29">
        <f t="shared" si="5"/>
        <v>1</v>
      </c>
      <c r="D72" s="29">
        <f t="shared" si="6"/>
        <v>1</v>
      </c>
      <c r="E72" s="21">
        <v>0</v>
      </c>
      <c r="F72" s="21">
        <v>1</v>
      </c>
      <c r="G72" s="29">
        <f t="shared" si="7"/>
        <v>0</v>
      </c>
      <c r="H72" s="21">
        <v>0</v>
      </c>
      <c r="I72" s="21">
        <v>0</v>
      </c>
      <c r="J72" s="30">
        <f t="shared" si="8"/>
        <v>61</v>
      </c>
      <c r="K72" s="31">
        <v>0</v>
      </c>
      <c r="L72" s="31">
        <v>61</v>
      </c>
      <c r="M72" s="32">
        <f t="shared" si="9"/>
        <v>60485.652999999998</v>
      </c>
      <c r="N72" s="31">
        <v>0</v>
      </c>
      <c r="O72" s="31">
        <v>60485.652999999998</v>
      </c>
    </row>
    <row r="73" spans="1:15" ht="15.75" customHeight="1" x14ac:dyDescent="0.15">
      <c r="A73" s="27" t="s">
        <v>21</v>
      </c>
      <c r="B73" s="28" t="s">
        <v>138</v>
      </c>
      <c r="C73" s="29">
        <f t="shared" si="5"/>
        <v>1</v>
      </c>
      <c r="D73" s="29">
        <f t="shared" si="6"/>
        <v>1</v>
      </c>
      <c r="E73" s="21">
        <v>1</v>
      </c>
      <c r="F73" s="21">
        <v>0</v>
      </c>
      <c r="G73" s="29">
        <f t="shared" si="7"/>
        <v>0</v>
      </c>
      <c r="H73" s="21">
        <v>0</v>
      </c>
      <c r="I73" s="21">
        <v>0</v>
      </c>
      <c r="J73" s="30">
        <f t="shared" si="8"/>
        <v>43</v>
      </c>
      <c r="K73" s="31">
        <v>43</v>
      </c>
      <c r="L73" s="31">
        <v>0</v>
      </c>
      <c r="M73" s="32">
        <f t="shared" si="9"/>
        <v>39422.631999999998</v>
      </c>
      <c r="N73" s="31">
        <v>39422.631999999998</v>
      </c>
      <c r="O73" s="31">
        <v>0</v>
      </c>
    </row>
    <row r="74" spans="1:15" ht="15.75" customHeight="1" x14ac:dyDescent="0.15">
      <c r="A74" s="27" t="s">
        <v>21</v>
      </c>
      <c r="B74" s="28" t="s">
        <v>139</v>
      </c>
      <c r="C74" s="29">
        <f t="shared" si="5"/>
        <v>1</v>
      </c>
      <c r="D74" s="29">
        <f t="shared" si="6"/>
        <v>1</v>
      </c>
      <c r="E74" s="21">
        <v>1</v>
      </c>
      <c r="F74" s="21">
        <v>0</v>
      </c>
      <c r="G74" s="29">
        <f t="shared" si="7"/>
        <v>0</v>
      </c>
      <c r="H74" s="21">
        <v>0</v>
      </c>
      <c r="I74" s="21">
        <v>0</v>
      </c>
      <c r="J74" s="30">
        <f t="shared" si="8"/>
        <v>160</v>
      </c>
      <c r="K74" s="31">
        <v>160</v>
      </c>
      <c r="L74" s="31">
        <v>0</v>
      </c>
      <c r="M74" s="32">
        <f t="shared" si="9"/>
        <v>105591.63400000001</v>
      </c>
      <c r="N74" s="31">
        <v>105591.63400000001</v>
      </c>
      <c r="O74" s="31">
        <v>0</v>
      </c>
    </row>
    <row r="75" spans="1:15" ht="15.75" customHeight="1" x14ac:dyDescent="0.15">
      <c r="A75" s="27" t="s">
        <v>21</v>
      </c>
      <c r="B75" s="28" t="s">
        <v>140</v>
      </c>
      <c r="C75" s="29">
        <f t="shared" si="5"/>
        <v>1</v>
      </c>
      <c r="D75" s="29">
        <f t="shared" si="6"/>
        <v>1</v>
      </c>
      <c r="E75" s="21">
        <v>1</v>
      </c>
      <c r="F75" s="21">
        <v>0</v>
      </c>
      <c r="G75" s="29">
        <f t="shared" si="7"/>
        <v>0</v>
      </c>
      <c r="H75" s="21">
        <v>0</v>
      </c>
      <c r="I75" s="21">
        <v>0</v>
      </c>
      <c r="J75" s="30">
        <f t="shared" si="8"/>
        <v>152</v>
      </c>
      <c r="K75" s="31">
        <v>152</v>
      </c>
      <c r="L75" s="31">
        <v>0</v>
      </c>
      <c r="M75" s="32">
        <f t="shared" si="9"/>
        <v>164987.647</v>
      </c>
      <c r="N75" s="31">
        <v>164987.647</v>
      </c>
      <c r="O75" s="31">
        <v>0</v>
      </c>
    </row>
    <row r="76" spans="1:15" ht="15.75" customHeight="1" x14ac:dyDescent="0.15">
      <c r="A76" s="27" t="s">
        <v>21</v>
      </c>
      <c r="B76" s="28" t="s">
        <v>141</v>
      </c>
      <c r="C76" s="29">
        <f t="shared" si="5"/>
        <v>1</v>
      </c>
      <c r="D76" s="29">
        <f t="shared" si="6"/>
        <v>1</v>
      </c>
      <c r="E76" s="21">
        <v>1</v>
      </c>
      <c r="F76" s="21">
        <v>0</v>
      </c>
      <c r="G76" s="29">
        <f t="shared" si="7"/>
        <v>0</v>
      </c>
      <c r="H76" s="21">
        <v>0</v>
      </c>
      <c r="I76" s="21">
        <v>0</v>
      </c>
      <c r="J76" s="30">
        <f t="shared" si="8"/>
        <v>86</v>
      </c>
      <c r="K76" s="31">
        <v>86</v>
      </c>
      <c r="L76" s="31">
        <v>0</v>
      </c>
      <c r="M76" s="32">
        <f t="shared" si="9"/>
        <v>90690.709000000003</v>
      </c>
      <c r="N76" s="31">
        <v>90690.709000000003</v>
      </c>
      <c r="O76" s="31">
        <v>0</v>
      </c>
    </row>
    <row r="77" spans="1:15" ht="15.75" customHeight="1" x14ac:dyDescent="0.15">
      <c r="A77" s="27" t="s">
        <v>61</v>
      </c>
      <c r="B77" s="28" t="s">
        <v>142</v>
      </c>
      <c r="C77" s="29">
        <f t="shared" si="5"/>
        <v>3</v>
      </c>
      <c r="D77" s="29">
        <f t="shared" si="6"/>
        <v>3</v>
      </c>
      <c r="E77" s="21">
        <v>3</v>
      </c>
      <c r="F77" s="21">
        <v>0</v>
      </c>
      <c r="G77" s="29">
        <f t="shared" si="7"/>
        <v>0</v>
      </c>
      <c r="H77" s="21">
        <v>0</v>
      </c>
      <c r="I77" s="21">
        <v>0</v>
      </c>
      <c r="J77" s="30">
        <f t="shared" si="8"/>
        <v>106</v>
      </c>
      <c r="K77" s="31">
        <v>106</v>
      </c>
      <c r="L77" s="31">
        <v>0</v>
      </c>
      <c r="M77" s="32">
        <f t="shared" si="9"/>
        <v>10879.203</v>
      </c>
      <c r="N77" s="31">
        <v>10879.203</v>
      </c>
      <c r="O77" s="31">
        <v>0</v>
      </c>
    </row>
    <row r="78" spans="1:15" ht="15.75" customHeight="1" x14ac:dyDescent="0.15">
      <c r="A78" s="27" t="s">
        <v>61</v>
      </c>
      <c r="B78" s="28" t="s">
        <v>143</v>
      </c>
      <c r="C78" s="29">
        <f t="shared" si="5"/>
        <v>3</v>
      </c>
      <c r="D78" s="29">
        <f t="shared" si="6"/>
        <v>3</v>
      </c>
      <c r="E78" s="21">
        <v>3</v>
      </c>
      <c r="F78" s="21">
        <v>0</v>
      </c>
      <c r="G78" s="29">
        <f t="shared" si="7"/>
        <v>0</v>
      </c>
      <c r="H78" s="21">
        <v>0</v>
      </c>
      <c r="I78" s="21">
        <v>0</v>
      </c>
      <c r="J78" s="30">
        <f t="shared" si="8"/>
        <v>98</v>
      </c>
      <c r="K78" s="31">
        <v>98</v>
      </c>
      <c r="L78" s="31">
        <v>0</v>
      </c>
      <c r="M78" s="32">
        <f t="shared" si="9"/>
        <v>75062.255000000005</v>
      </c>
      <c r="N78" s="31">
        <v>75062.255000000005</v>
      </c>
      <c r="O78" s="31">
        <v>0</v>
      </c>
    </row>
    <row r="79" spans="1:15" ht="15.75" customHeight="1" x14ac:dyDescent="0.15">
      <c r="A79" s="27" t="s">
        <v>61</v>
      </c>
      <c r="B79" s="28" t="s">
        <v>144</v>
      </c>
      <c r="C79" s="29">
        <f t="shared" si="5"/>
        <v>0</v>
      </c>
      <c r="D79" s="29">
        <f t="shared" si="6"/>
        <v>0</v>
      </c>
      <c r="E79" s="21">
        <v>0</v>
      </c>
      <c r="F79" s="21">
        <v>0</v>
      </c>
      <c r="G79" s="29">
        <f t="shared" si="7"/>
        <v>0</v>
      </c>
      <c r="H79" s="21">
        <v>0</v>
      </c>
      <c r="I79" s="21">
        <v>0</v>
      </c>
      <c r="J79" s="30">
        <f t="shared" si="8"/>
        <v>0</v>
      </c>
      <c r="K79" s="31">
        <v>0</v>
      </c>
      <c r="L79" s="31">
        <v>0</v>
      </c>
      <c r="M79" s="32">
        <f t="shared" si="9"/>
        <v>8022.0569999999998</v>
      </c>
      <c r="N79" s="31">
        <v>8022.0569999999998</v>
      </c>
      <c r="O79" s="31">
        <v>0</v>
      </c>
    </row>
    <row r="80" spans="1:15" ht="15.75" customHeight="1" x14ac:dyDescent="0.15">
      <c r="A80" s="27" t="s">
        <v>61</v>
      </c>
      <c r="B80" s="28" t="s">
        <v>145</v>
      </c>
      <c r="C80" s="29">
        <f t="shared" si="5"/>
        <v>1</v>
      </c>
      <c r="D80" s="29">
        <f t="shared" si="6"/>
        <v>1</v>
      </c>
      <c r="E80" s="21">
        <v>1</v>
      </c>
      <c r="F80" s="21">
        <v>0</v>
      </c>
      <c r="G80" s="29">
        <f t="shared" si="7"/>
        <v>0</v>
      </c>
      <c r="H80" s="21">
        <v>0</v>
      </c>
      <c r="I80" s="21">
        <v>0</v>
      </c>
      <c r="J80" s="30">
        <f t="shared" si="8"/>
        <v>79</v>
      </c>
      <c r="K80" s="31">
        <v>79</v>
      </c>
      <c r="L80" s="31">
        <v>0</v>
      </c>
      <c r="M80" s="32">
        <f t="shared" si="9"/>
        <v>79077.411999999997</v>
      </c>
      <c r="N80" s="31">
        <v>79077.411999999997</v>
      </c>
      <c r="O80" s="31">
        <v>0</v>
      </c>
    </row>
    <row r="81" spans="1:15" ht="15.75" customHeight="1" x14ac:dyDescent="0.15">
      <c r="A81" s="27" t="s">
        <v>61</v>
      </c>
      <c r="B81" s="28" t="s">
        <v>146</v>
      </c>
      <c r="C81" s="29">
        <f t="shared" si="5"/>
        <v>1</v>
      </c>
      <c r="D81" s="29">
        <f t="shared" si="6"/>
        <v>1</v>
      </c>
      <c r="E81" s="21">
        <v>1</v>
      </c>
      <c r="F81" s="21">
        <v>0</v>
      </c>
      <c r="G81" s="29">
        <f t="shared" si="7"/>
        <v>0</v>
      </c>
      <c r="H81" s="21">
        <v>0</v>
      </c>
      <c r="I81" s="21">
        <v>0</v>
      </c>
      <c r="J81" s="30">
        <f t="shared" si="8"/>
        <v>19</v>
      </c>
      <c r="K81" s="31">
        <v>19</v>
      </c>
      <c r="L81" s="31">
        <v>0</v>
      </c>
      <c r="M81" s="32">
        <f t="shared" si="9"/>
        <v>18936.739000000001</v>
      </c>
      <c r="N81" s="31">
        <v>18936.739000000001</v>
      </c>
      <c r="O81" s="31">
        <v>0</v>
      </c>
    </row>
    <row r="82" spans="1:15" ht="15.75" customHeight="1" x14ac:dyDescent="0.15">
      <c r="A82" s="27" t="s">
        <v>61</v>
      </c>
      <c r="B82" s="28" t="s">
        <v>147</v>
      </c>
      <c r="C82" s="29">
        <f t="shared" si="5"/>
        <v>1</v>
      </c>
      <c r="D82" s="29">
        <f t="shared" si="6"/>
        <v>1</v>
      </c>
      <c r="E82" s="21">
        <v>1</v>
      </c>
      <c r="F82" s="21">
        <v>0</v>
      </c>
      <c r="G82" s="29">
        <f t="shared" si="7"/>
        <v>0</v>
      </c>
      <c r="H82" s="21">
        <v>0</v>
      </c>
      <c r="I82" s="21">
        <v>0</v>
      </c>
      <c r="J82" s="30">
        <f t="shared" si="8"/>
        <v>67</v>
      </c>
      <c r="K82" s="31">
        <v>67</v>
      </c>
      <c r="L82" s="31">
        <v>0</v>
      </c>
      <c r="M82" s="32">
        <f t="shared" si="9"/>
        <v>116976.334</v>
      </c>
      <c r="N82" s="31">
        <v>116976.334</v>
      </c>
      <c r="O82" s="31">
        <v>0</v>
      </c>
    </row>
    <row r="83" spans="1:15" ht="15.75" customHeight="1" x14ac:dyDescent="0.15">
      <c r="A83" s="27" t="s">
        <v>61</v>
      </c>
      <c r="B83" s="28" t="s">
        <v>148</v>
      </c>
      <c r="C83" s="29">
        <f t="shared" si="5"/>
        <v>1</v>
      </c>
      <c r="D83" s="29">
        <f t="shared" si="6"/>
        <v>1</v>
      </c>
      <c r="E83" s="21">
        <v>1</v>
      </c>
      <c r="F83" s="21">
        <v>0</v>
      </c>
      <c r="G83" s="29">
        <f t="shared" si="7"/>
        <v>0</v>
      </c>
      <c r="H83" s="21">
        <v>0</v>
      </c>
      <c r="I83" s="21">
        <v>0</v>
      </c>
      <c r="J83" s="30">
        <f t="shared" si="8"/>
        <v>31</v>
      </c>
      <c r="K83" s="31">
        <v>31</v>
      </c>
      <c r="L83" s="31">
        <v>0</v>
      </c>
      <c r="M83" s="32">
        <f t="shared" si="9"/>
        <v>23575.991999999998</v>
      </c>
      <c r="N83" s="31">
        <v>23575.991999999998</v>
      </c>
      <c r="O83" s="31">
        <v>0</v>
      </c>
    </row>
    <row r="84" spans="1:15" ht="15.75" customHeight="1" x14ac:dyDescent="0.15">
      <c r="A84" s="27" t="s">
        <v>23</v>
      </c>
      <c r="B84" s="28" t="s">
        <v>149</v>
      </c>
      <c r="C84" s="29">
        <f t="shared" si="5"/>
        <v>2</v>
      </c>
      <c r="D84" s="29">
        <f t="shared" si="6"/>
        <v>2</v>
      </c>
      <c r="E84" s="21">
        <v>2</v>
      </c>
      <c r="F84" s="21">
        <v>0</v>
      </c>
      <c r="G84" s="29">
        <f t="shared" si="7"/>
        <v>0</v>
      </c>
      <c r="H84" s="21">
        <v>0</v>
      </c>
      <c r="I84" s="21">
        <v>0</v>
      </c>
      <c r="J84" s="30">
        <f t="shared" si="8"/>
        <v>35</v>
      </c>
      <c r="K84" s="31">
        <v>35</v>
      </c>
      <c r="L84" s="31">
        <v>0</v>
      </c>
      <c r="M84" s="32">
        <f t="shared" si="9"/>
        <v>14539.48</v>
      </c>
      <c r="N84" s="31">
        <v>14539.48</v>
      </c>
      <c r="O84" s="31">
        <v>0</v>
      </c>
    </row>
    <row r="85" spans="1:15" ht="15.75" customHeight="1" x14ac:dyDescent="0.15">
      <c r="A85" s="27" t="s">
        <v>23</v>
      </c>
      <c r="B85" s="28" t="s">
        <v>150</v>
      </c>
      <c r="C85" s="29">
        <f t="shared" si="5"/>
        <v>1</v>
      </c>
      <c r="D85" s="29">
        <f t="shared" si="6"/>
        <v>1</v>
      </c>
      <c r="E85" s="21">
        <v>1</v>
      </c>
      <c r="F85" s="21">
        <v>0</v>
      </c>
      <c r="G85" s="29">
        <f t="shared" si="7"/>
        <v>0</v>
      </c>
      <c r="H85" s="21">
        <v>0</v>
      </c>
      <c r="I85" s="21">
        <v>0</v>
      </c>
      <c r="J85" s="30">
        <f t="shared" si="8"/>
        <v>110</v>
      </c>
      <c r="K85" s="31">
        <v>110</v>
      </c>
      <c r="L85" s="31">
        <v>0</v>
      </c>
      <c r="M85" s="32">
        <f t="shared" si="9"/>
        <v>60710.25</v>
      </c>
      <c r="N85" s="31">
        <v>60710.25</v>
      </c>
      <c r="O85" s="31">
        <v>0</v>
      </c>
    </row>
    <row r="86" spans="1:15" ht="15.75" customHeight="1" x14ac:dyDescent="0.15">
      <c r="A86" s="27" t="s">
        <v>23</v>
      </c>
      <c r="B86" s="28" t="s">
        <v>151</v>
      </c>
      <c r="C86" s="29">
        <f t="shared" si="5"/>
        <v>1</v>
      </c>
      <c r="D86" s="29">
        <f t="shared" si="6"/>
        <v>1</v>
      </c>
      <c r="E86" s="21">
        <v>1</v>
      </c>
      <c r="F86" s="21">
        <v>0</v>
      </c>
      <c r="G86" s="29">
        <f t="shared" si="7"/>
        <v>0</v>
      </c>
      <c r="H86" s="21">
        <v>0</v>
      </c>
      <c r="I86" s="21">
        <v>0</v>
      </c>
      <c r="J86" s="30">
        <f t="shared" si="8"/>
        <v>74</v>
      </c>
      <c r="K86" s="31">
        <v>74</v>
      </c>
      <c r="L86" s="31">
        <v>0</v>
      </c>
      <c r="M86" s="32">
        <f t="shared" si="9"/>
        <v>38797.413</v>
      </c>
      <c r="N86" s="31">
        <v>38797.413</v>
      </c>
      <c r="O86" s="31">
        <v>0</v>
      </c>
    </row>
    <row r="87" spans="1:15" ht="15.75" customHeight="1" x14ac:dyDescent="0.15">
      <c r="A87" s="27" t="s">
        <v>23</v>
      </c>
      <c r="B87" s="28" t="s">
        <v>152</v>
      </c>
      <c r="C87" s="29">
        <f t="shared" si="5"/>
        <v>1</v>
      </c>
      <c r="D87" s="29">
        <f t="shared" si="6"/>
        <v>1</v>
      </c>
      <c r="E87" s="21">
        <v>1</v>
      </c>
      <c r="F87" s="21">
        <v>0</v>
      </c>
      <c r="G87" s="29">
        <f t="shared" si="7"/>
        <v>0</v>
      </c>
      <c r="H87" s="21">
        <v>0</v>
      </c>
      <c r="I87" s="21">
        <v>0</v>
      </c>
      <c r="J87" s="30">
        <f t="shared" si="8"/>
        <v>18</v>
      </c>
      <c r="K87" s="31">
        <v>18</v>
      </c>
      <c r="L87" s="31">
        <v>0</v>
      </c>
      <c r="M87" s="32">
        <f t="shared" si="9"/>
        <v>14714.688</v>
      </c>
      <c r="N87" s="31">
        <v>14714.688</v>
      </c>
      <c r="O87" s="31">
        <v>0</v>
      </c>
    </row>
    <row r="88" spans="1:15" ht="15.75" customHeight="1" x14ac:dyDescent="0.15">
      <c r="A88" s="27" t="s">
        <v>23</v>
      </c>
      <c r="B88" s="28" t="s">
        <v>153</v>
      </c>
      <c r="C88" s="29">
        <f t="shared" si="5"/>
        <v>32</v>
      </c>
      <c r="D88" s="29">
        <f t="shared" si="6"/>
        <v>32</v>
      </c>
      <c r="E88" s="21">
        <v>32</v>
      </c>
      <c r="F88" s="21">
        <v>0</v>
      </c>
      <c r="G88" s="29">
        <f t="shared" si="7"/>
        <v>0</v>
      </c>
      <c r="H88" s="21">
        <v>0</v>
      </c>
      <c r="I88" s="21">
        <v>0</v>
      </c>
      <c r="J88" s="30">
        <f t="shared" si="8"/>
        <v>403</v>
      </c>
      <c r="K88" s="31">
        <v>403</v>
      </c>
      <c r="L88" s="31">
        <v>0</v>
      </c>
      <c r="M88" s="32">
        <f t="shared" si="9"/>
        <v>201353.08799999999</v>
      </c>
      <c r="N88" s="31">
        <v>201353.08799999999</v>
      </c>
      <c r="O88" s="31">
        <v>0</v>
      </c>
    </row>
    <row r="89" spans="1:15" ht="15.75" customHeight="1" x14ac:dyDescent="0.15">
      <c r="A89" s="27" t="s">
        <v>23</v>
      </c>
      <c r="B89" s="28" t="s">
        <v>154</v>
      </c>
      <c r="C89" s="29">
        <f t="shared" si="5"/>
        <v>1</v>
      </c>
      <c r="D89" s="29">
        <f t="shared" si="6"/>
        <v>1</v>
      </c>
      <c r="E89" s="21">
        <v>1</v>
      </c>
      <c r="F89" s="21">
        <v>0</v>
      </c>
      <c r="G89" s="29">
        <f t="shared" si="7"/>
        <v>0</v>
      </c>
      <c r="H89" s="21">
        <v>0</v>
      </c>
      <c r="I89" s="21">
        <v>0</v>
      </c>
      <c r="J89" s="30">
        <f t="shared" si="8"/>
        <v>69</v>
      </c>
      <c r="K89" s="31">
        <v>69</v>
      </c>
      <c r="L89" s="31">
        <v>0</v>
      </c>
      <c r="M89" s="32">
        <f t="shared" si="9"/>
        <v>61435.209000000003</v>
      </c>
      <c r="N89" s="31">
        <v>61435.209000000003</v>
      </c>
      <c r="O89" s="31">
        <v>0</v>
      </c>
    </row>
    <row r="90" spans="1:15" ht="15.75" customHeight="1" x14ac:dyDescent="0.15">
      <c r="A90" s="27" t="s">
        <v>23</v>
      </c>
      <c r="B90" s="28" t="s">
        <v>155</v>
      </c>
      <c r="C90" s="29">
        <f t="shared" si="5"/>
        <v>3</v>
      </c>
      <c r="D90" s="29">
        <f t="shared" si="6"/>
        <v>3</v>
      </c>
      <c r="E90" s="21">
        <v>3</v>
      </c>
      <c r="F90" s="21">
        <v>0</v>
      </c>
      <c r="G90" s="29">
        <f t="shared" si="7"/>
        <v>0</v>
      </c>
      <c r="H90" s="21">
        <v>0</v>
      </c>
      <c r="I90" s="21">
        <v>0</v>
      </c>
      <c r="J90" s="30">
        <f t="shared" si="8"/>
        <v>29</v>
      </c>
      <c r="K90" s="31">
        <v>29</v>
      </c>
      <c r="L90" s="31">
        <v>0</v>
      </c>
      <c r="M90" s="32">
        <f t="shared" si="9"/>
        <v>14602.516</v>
      </c>
      <c r="N90" s="31">
        <v>14602.516</v>
      </c>
      <c r="O90" s="31">
        <v>0</v>
      </c>
    </row>
    <row r="91" spans="1:15" ht="15.75" customHeight="1" x14ac:dyDescent="0.15">
      <c r="A91" s="27" t="s">
        <v>24</v>
      </c>
      <c r="B91" s="28" t="s">
        <v>156</v>
      </c>
      <c r="C91" s="29">
        <f t="shared" si="5"/>
        <v>3</v>
      </c>
      <c r="D91" s="29">
        <f t="shared" si="6"/>
        <v>3</v>
      </c>
      <c r="E91" s="21">
        <v>3</v>
      </c>
      <c r="F91" s="21">
        <v>0</v>
      </c>
      <c r="G91" s="29">
        <f t="shared" si="7"/>
        <v>0</v>
      </c>
      <c r="H91" s="21">
        <v>0</v>
      </c>
      <c r="I91" s="21">
        <v>0</v>
      </c>
      <c r="J91" s="30">
        <f t="shared" si="8"/>
        <v>326</v>
      </c>
      <c r="K91" s="31">
        <v>326</v>
      </c>
      <c r="L91" s="31">
        <v>0</v>
      </c>
      <c r="M91" s="32">
        <f t="shared" si="9"/>
        <v>83512.986000000004</v>
      </c>
      <c r="N91" s="31">
        <v>83512.986000000004</v>
      </c>
      <c r="O91" s="31">
        <v>0</v>
      </c>
    </row>
    <row r="92" spans="1:15" ht="15.75" customHeight="1" x14ac:dyDescent="0.15">
      <c r="A92" s="27" t="s">
        <v>24</v>
      </c>
      <c r="B92" s="28" t="s">
        <v>157</v>
      </c>
      <c r="C92" s="29">
        <f t="shared" si="5"/>
        <v>1</v>
      </c>
      <c r="D92" s="29">
        <f t="shared" si="6"/>
        <v>1</v>
      </c>
      <c r="E92" s="21">
        <v>1</v>
      </c>
      <c r="F92" s="21">
        <v>0</v>
      </c>
      <c r="G92" s="29">
        <f t="shared" si="7"/>
        <v>0</v>
      </c>
      <c r="H92" s="21">
        <v>0</v>
      </c>
      <c r="I92" s="21">
        <v>0</v>
      </c>
      <c r="J92" s="30">
        <f t="shared" si="8"/>
        <v>9</v>
      </c>
      <c r="K92" s="31">
        <v>9</v>
      </c>
      <c r="L92" s="31">
        <v>0</v>
      </c>
      <c r="M92" s="32">
        <f t="shared" si="9"/>
        <v>6811.5550000000003</v>
      </c>
      <c r="N92" s="31">
        <v>6811.5550000000003</v>
      </c>
      <c r="O92" s="31">
        <v>0</v>
      </c>
    </row>
    <row r="93" spans="1:15" ht="15.75" customHeight="1" x14ac:dyDescent="0.15">
      <c r="A93" s="27" t="s">
        <v>24</v>
      </c>
      <c r="B93" s="28" t="s">
        <v>158</v>
      </c>
      <c r="C93" s="29">
        <f t="shared" si="5"/>
        <v>1</v>
      </c>
      <c r="D93" s="29">
        <f t="shared" si="6"/>
        <v>1</v>
      </c>
      <c r="E93" s="21">
        <v>1</v>
      </c>
      <c r="F93" s="21">
        <v>0</v>
      </c>
      <c r="G93" s="29">
        <f t="shared" si="7"/>
        <v>0</v>
      </c>
      <c r="H93" s="21">
        <v>0</v>
      </c>
      <c r="I93" s="21">
        <v>0</v>
      </c>
      <c r="J93" s="30">
        <f t="shared" si="8"/>
        <v>132</v>
      </c>
      <c r="K93" s="31">
        <v>132</v>
      </c>
      <c r="L93" s="31">
        <v>0</v>
      </c>
      <c r="M93" s="32">
        <f t="shared" si="9"/>
        <v>99999.422000000006</v>
      </c>
      <c r="N93" s="31">
        <v>99999.422000000006</v>
      </c>
      <c r="O93" s="31">
        <v>0</v>
      </c>
    </row>
    <row r="94" spans="1:15" ht="15.75" customHeight="1" x14ac:dyDescent="0.15">
      <c r="A94" s="27" t="s">
        <v>24</v>
      </c>
      <c r="B94" s="28" t="s">
        <v>159</v>
      </c>
      <c r="C94" s="29">
        <f t="shared" si="5"/>
        <v>1</v>
      </c>
      <c r="D94" s="29">
        <f t="shared" si="6"/>
        <v>1</v>
      </c>
      <c r="E94" s="21">
        <v>1</v>
      </c>
      <c r="F94" s="21">
        <v>0</v>
      </c>
      <c r="G94" s="29">
        <f t="shared" si="7"/>
        <v>0</v>
      </c>
      <c r="H94" s="21">
        <v>0</v>
      </c>
      <c r="I94" s="21">
        <v>0</v>
      </c>
      <c r="J94" s="30">
        <f t="shared" si="8"/>
        <v>185</v>
      </c>
      <c r="K94" s="31">
        <v>185</v>
      </c>
      <c r="L94" s="31">
        <v>0</v>
      </c>
      <c r="M94" s="32">
        <f t="shared" si="9"/>
        <v>197077.36900000001</v>
      </c>
      <c r="N94" s="31">
        <v>197077.36900000001</v>
      </c>
      <c r="O94" s="31">
        <v>0</v>
      </c>
    </row>
    <row r="95" spans="1:15" ht="15.75" customHeight="1" x14ac:dyDescent="0.15">
      <c r="A95" s="27" t="s">
        <v>24</v>
      </c>
      <c r="B95" s="28" t="s">
        <v>160</v>
      </c>
      <c r="C95" s="29">
        <f t="shared" si="5"/>
        <v>1</v>
      </c>
      <c r="D95" s="29">
        <f t="shared" si="6"/>
        <v>1</v>
      </c>
      <c r="E95" s="21">
        <v>1</v>
      </c>
      <c r="F95" s="21">
        <v>0</v>
      </c>
      <c r="G95" s="29">
        <f t="shared" si="7"/>
        <v>0</v>
      </c>
      <c r="H95" s="21">
        <v>0</v>
      </c>
      <c r="I95" s="21">
        <v>0</v>
      </c>
      <c r="J95" s="30">
        <f t="shared" si="8"/>
        <v>506</v>
      </c>
      <c r="K95" s="31">
        <v>506</v>
      </c>
      <c r="L95" s="31">
        <v>0</v>
      </c>
      <c r="M95" s="32">
        <f t="shared" si="9"/>
        <v>360664.49</v>
      </c>
      <c r="N95" s="31">
        <v>360664.49</v>
      </c>
      <c r="O95" s="31">
        <v>0</v>
      </c>
    </row>
    <row r="96" spans="1:15" ht="15.75" customHeight="1" x14ac:dyDescent="0.15">
      <c r="A96" s="27" t="s">
        <v>24</v>
      </c>
      <c r="B96" s="28" t="s">
        <v>161</v>
      </c>
      <c r="C96" s="29">
        <f t="shared" si="5"/>
        <v>1</v>
      </c>
      <c r="D96" s="29">
        <f t="shared" si="6"/>
        <v>1</v>
      </c>
      <c r="E96" s="21">
        <v>1</v>
      </c>
      <c r="F96" s="21">
        <v>0</v>
      </c>
      <c r="G96" s="29">
        <f t="shared" si="7"/>
        <v>0</v>
      </c>
      <c r="H96" s="21">
        <v>0</v>
      </c>
      <c r="I96" s="21">
        <v>0</v>
      </c>
      <c r="J96" s="30">
        <f t="shared" si="8"/>
        <v>113</v>
      </c>
      <c r="K96" s="31">
        <v>113</v>
      </c>
      <c r="L96" s="31">
        <v>0</v>
      </c>
      <c r="M96" s="32">
        <f t="shared" si="9"/>
        <v>113071.338</v>
      </c>
      <c r="N96" s="31">
        <v>113071.338</v>
      </c>
      <c r="O96" s="31">
        <v>0</v>
      </c>
    </row>
    <row r="97" spans="1:15" ht="15.75" customHeight="1" x14ac:dyDescent="0.15">
      <c r="A97" s="27" t="s">
        <v>24</v>
      </c>
      <c r="B97" s="28" t="s">
        <v>162</v>
      </c>
      <c r="C97" s="29">
        <f t="shared" si="5"/>
        <v>2</v>
      </c>
      <c r="D97" s="29">
        <f t="shared" si="6"/>
        <v>2</v>
      </c>
      <c r="E97" s="21">
        <v>2</v>
      </c>
      <c r="F97" s="21">
        <v>0</v>
      </c>
      <c r="G97" s="29">
        <f t="shared" si="7"/>
        <v>0</v>
      </c>
      <c r="H97" s="21">
        <v>0</v>
      </c>
      <c r="I97" s="21">
        <v>0</v>
      </c>
      <c r="J97" s="30">
        <f t="shared" si="8"/>
        <v>190</v>
      </c>
      <c r="K97" s="31">
        <v>190</v>
      </c>
      <c r="L97" s="31">
        <v>0</v>
      </c>
      <c r="M97" s="32">
        <f t="shared" si="9"/>
        <v>105672.632</v>
      </c>
      <c r="N97" s="31">
        <v>105672.632</v>
      </c>
      <c r="O97" s="31">
        <v>0</v>
      </c>
    </row>
    <row r="98" spans="1:15" ht="15.75" customHeight="1" x14ac:dyDescent="0.15">
      <c r="A98" s="27" t="s">
        <v>24</v>
      </c>
      <c r="B98" s="28" t="s">
        <v>163</v>
      </c>
      <c r="C98" s="29">
        <f t="shared" si="5"/>
        <v>1</v>
      </c>
      <c r="D98" s="29">
        <f t="shared" si="6"/>
        <v>1</v>
      </c>
      <c r="E98" s="21">
        <v>1</v>
      </c>
      <c r="F98" s="21">
        <v>0</v>
      </c>
      <c r="G98" s="29">
        <f t="shared" si="7"/>
        <v>0</v>
      </c>
      <c r="H98" s="21">
        <v>0</v>
      </c>
      <c r="I98" s="21">
        <v>0</v>
      </c>
      <c r="J98" s="30">
        <f t="shared" si="8"/>
        <v>188</v>
      </c>
      <c r="K98" s="31">
        <v>188</v>
      </c>
      <c r="L98" s="31">
        <v>0</v>
      </c>
      <c r="M98" s="32">
        <f t="shared" si="9"/>
        <v>41026.008000000002</v>
      </c>
      <c r="N98" s="31">
        <v>41026.008000000002</v>
      </c>
      <c r="O98" s="31">
        <v>0</v>
      </c>
    </row>
    <row r="99" spans="1:15" ht="15.75" customHeight="1" x14ac:dyDescent="0.15">
      <c r="A99" s="27" t="s">
        <v>25</v>
      </c>
      <c r="B99" s="28" t="s">
        <v>164</v>
      </c>
      <c r="C99" s="29">
        <f t="shared" si="5"/>
        <v>1</v>
      </c>
      <c r="D99" s="29">
        <f t="shared" si="6"/>
        <v>1</v>
      </c>
      <c r="E99" s="21">
        <v>1</v>
      </c>
      <c r="F99" s="21">
        <v>0</v>
      </c>
      <c r="G99" s="29">
        <f t="shared" si="7"/>
        <v>0</v>
      </c>
      <c r="H99" s="21">
        <v>0</v>
      </c>
      <c r="I99" s="21">
        <v>0</v>
      </c>
      <c r="J99" s="30">
        <f t="shared" si="8"/>
        <v>106</v>
      </c>
      <c r="K99" s="31">
        <v>106</v>
      </c>
      <c r="L99" s="31">
        <v>0</v>
      </c>
      <c r="M99" s="32">
        <f t="shared" si="9"/>
        <v>113060.211</v>
      </c>
      <c r="N99" s="31">
        <v>113060.211</v>
      </c>
      <c r="O99" s="31">
        <v>0</v>
      </c>
    </row>
    <row r="100" spans="1:15" ht="15.75" customHeight="1" x14ac:dyDescent="0.15">
      <c r="A100" s="27" t="s">
        <v>25</v>
      </c>
      <c r="B100" s="28" t="s">
        <v>165</v>
      </c>
      <c r="C100" s="29">
        <f t="shared" si="5"/>
        <v>1</v>
      </c>
      <c r="D100" s="29">
        <f t="shared" si="6"/>
        <v>1</v>
      </c>
      <c r="E100" s="21">
        <v>1</v>
      </c>
      <c r="F100" s="21">
        <v>0</v>
      </c>
      <c r="G100" s="29">
        <f t="shared" si="7"/>
        <v>0</v>
      </c>
      <c r="H100" s="21">
        <v>0</v>
      </c>
      <c r="I100" s="21">
        <v>0</v>
      </c>
      <c r="J100" s="30">
        <f t="shared" si="8"/>
        <v>683</v>
      </c>
      <c r="K100" s="31">
        <v>683</v>
      </c>
      <c r="L100" s="31">
        <v>0</v>
      </c>
      <c r="M100" s="32">
        <f t="shared" si="9"/>
        <v>904990.6</v>
      </c>
      <c r="N100" s="31">
        <v>904990.6</v>
      </c>
      <c r="O100" s="31">
        <v>0</v>
      </c>
    </row>
    <row r="101" spans="1:15" ht="15.75" customHeight="1" x14ac:dyDescent="0.15">
      <c r="A101" s="27" t="s">
        <v>25</v>
      </c>
      <c r="B101" s="28" t="s">
        <v>166</v>
      </c>
      <c r="C101" s="29">
        <f t="shared" si="5"/>
        <v>2</v>
      </c>
      <c r="D101" s="29">
        <f t="shared" si="6"/>
        <v>2</v>
      </c>
      <c r="E101" s="21">
        <v>2</v>
      </c>
      <c r="F101" s="21">
        <v>0</v>
      </c>
      <c r="G101" s="29">
        <f t="shared" si="7"/>
        <v>0</v>
      </c>
      <c r="H101" s="21">
        <v>0</v>
      </c>
      <c r="I101" s="21">
        <v>0</v>
      </c>
      <c r="J101" s="30">
        <f t="shared" si="8"/>
        <v>344</v>
      </c>
      <c r="K101" s="31">
        <v>344</v>
      </c>
      <c r="L101" s="31">
        <v>0</v>
      </c>
      <c r="M101" s="32">
        <f t="shared" si="9"/>
        <v>280237.23700000002</v>
      </c>
      <c r="N101" s="31">
        <v>280237.23700000002</v>
      </c>
      <c r="O101" s="31">
        <v>0</v>
      </c>
    </row>
    <row r="102" spans="1:15" ht="15.75" customHeight="1" x14ac:dyDescent="0.15">
      <c r="A102" s="27" t="s">
        <v>25</v>
      </c>
      <c r="B102" s="28" t="s">
        <v>167</v>
      </c>
      <c r="C102" s="29">
        <f t="shared" si="5"/>
        <v>1</v>
      </c>
      <c r="D102" s="29">
        <f t="shared" si="6"/>
        <v>1</v>
      </c>
      <c r="E102" s="29">
        <v>1</v>
      </c>
      <c r="F102" s="29">
        <v>0</v>
      </c>
      <c r="G102" s="29">
        <f t="shared" si="7"/>
        <v>0</v>
      </c>
      <c r="H102" s="21">
        <v>0</v>
      </c>
      <c r="I102" s="21">
        <v>0</v>
      </c>
      <c r="J102" s="30">
        <f t="shared" si="8"/>
        <v>139</v>
      </c>
      <c r="K102" s="31">
        <v>139</v>
      </c>
      <c r="L102" s="31">
        <v>0</v>
      </c>
      <c r="M102" s="32">
        <f t="shared" si="9"/>
        <v>170071.91099999999</v>
      </c>
      <c r="N102" s="31">
        <v>170071.91099999999</v>
      </c>
      <c r="O102" s="31">
        <v>0</v>
      </c>
    </row>
    <row r="103" spans="1:15" ht="15.75" customHeight="1" x14ac:dyDescent="0.15">
      <c r="A103" s="27" t="s">
        <v>25</v>
      </c>
      <c r="B103" s="28" t="s">
        <v>168</v>
      </c>
      <c r="C103" s="29">
        <f t="shared" si="5"/>
        <v>1</v>
      </c>
      <c r="D103" s="29">
        <f t="shared" si="6"/>
        <v>1</v>
      </c>
      <c r="E103" s="29">
        <v>1</v>
      </c>
      <c r="F103" s="29">
        <v>0</v>
      </c>
      <c r="G103" s="29">
        <f t="shared" si="7"/>
        <v>0</v>
      </c>
      <c r="H103" s="21">
        <v>0</v>
      </c>
      <c r="I103" s="21">
        <v>0</v>
      </c>
      <c r="J103" s="30">
        <f t="shared" si="8"/>
        <v>9</v>
      </c>
      <c r="K103" s="31">
        <v>9</v>
      </c>
      <c r="L103" s="31">
        <v>0</v>
      </c>
      <c r="M103" s="32">
        <f t="shared" si="9"/>
        <v>9197.0759999999991</v>
      </c>
      <c r="N103" s="31">
        <v>9197.0759999999991</v>
      </c>
      <c r="O103" s="31">
        <v>0</v>
      </c>
    </row>
    <row r="104" spans="1:15" ht="15.75" customHeight="1" x14ac:dyDescent="0.15">
      <c r="A104" s="36" t="s">
        <v>4</v>
      </c>
      <c r="B104" s="37">
        <f>COUNTA(B6:B103)</f>
        <v>98</v>
      </c>
      <c r="C104" s="38">
        <f t="shared" ref="C104:O104" si="10">SUM(C6:C103)</f>
        <v>310</v>
      </c>
      <c r="D104" s="38">
        <f t="shared" si="10"/>
        <v>308</v>
      </c>
      <c r="E104" s="38">
        <f t="shared" si="10"/>
        <v>297</v>
      </c>
      <c r="F104" s="38">
        <f t="shared" si="10"/>
        <v>11</v>
      </c>
      <c r="G104" s="29">
        <f t="shared" si="10"/>
        <v>2</v>
      </c>
      <c r="H104" s="29">
        <f t="shared" si="10"/>
        <v>0</v>
      </c>
      <c r="I104" s="29">
        <f t="shared" si="10"/>
        <v>2</v>
      </c>
      <c r="J104" s="30">
        <f>SUM(J6:J103)</f>
        <v>16499</v>
      </c>
      <c r="K104" s="30">
        <f t="shared" si="10"/>
        <v>16064</v>
      </c>
      <c r="L104" s="30">
        <f t="shared" si="10"/>
        <v>435</v>
      </c>
      <c r="M104" s="30">
        <f t="shared" si="10"/>
        <v>8090796.3109999988</v>
      </c>
      <c r="N104" s="30">
        <f t="shared" si="10"/>
        <v>7979529.550999999</v>
      </c>
      <c r="O104" s="30">
        <f t="shared" si="10"/>
        <v>111266.76</v>
      </c>
    </row>
    <row r="105" spans="1:15" ht="15.75" customHeight="1" x14ac:dyDescent="0.15">
      <c r="A105" s="39"/>
      <c r="B105" s="40"/>
      <c r="C105" s="41"/>
      <c r="D105" s="41"/>
      <c r="E105" s="41"/>
      <c r="F105" s="41"/>
      <c r="G105" s="42"/>
      <c r="H105" s="42"/>
      <c r="I105" s="42"/>
      <c r="J105" s="43"/>
      <c r="K105" s="43"/>
      <c r="L105" s="43"/>
      <c r="M105" s="43"/>
      <c r="N105" s="43"/>
      <c r="O105" s="43"/>
    </row>
    <row r="106" spans="1:15" ht="15.75" customHeight="1" x14ac:dyDescent="0.15"/>
    <row r="107" spans="1:15" ht="15.75" customHeight="1" x14ac:dyDescent="0.15"/>
    <row r="108" spans="1:15" ht="15.75" customHeight="1" x14ac:dyDescent="0.15"/>
    <row r="109" spans="1:15" ht="15.75" customHeight="1" x14ac:dyDescent="0.15"/>
    <row r="110" spans="1:15" ht="15.75" customHeight="1" x14ac:dyDescent="0.15"/>
    <row r="111" spans="1:15" ht="15.75" customHeight="1" x14ac:dyDescent="0.15"/>
    <row r="112" spans="1:15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</sheetData>
  <mergeCells count="10">
    <mergeCell ref="N4:O4"/>
    <mergeCell ref="A3:A5"/>
    <mergeCell ref="B3:B5"/>
    <mergeCell ref="C3:I3"/>
    <mergeCell ref="J3:L4"/>
    <mergeCell ref="M3:O3"/>
    <mergeCell ref="C4:C5"/>
    <mergeCell ref="D4:F4"/>
    <mergeCell ref="G4:I4"/>
    <mergeCell ref="M4:M5"/>
  </mergeCells>
  <phoneticPr fontId="2"/>
  <printOptions horizontalCentered="1"/>
  <pageMargins left="0.19685039370078741" right="0.19685039370078741" top="0.51181102362204722" bottom="0.51181102362204722" header="0.31496062992125984" footer="0.31496062992125984"/>
  <pageSetup paperSize="9" scale="80" fitToHeight="0" orientation="landscape" r:id="rId1"/>
  <headerFooter>
    <oddHeader>&amp;R１　協定数、協定参加者数及び交付金額</oddHeader>
    <oddFooter xml:space="preserve">&amp;C&amp;P </oddFooter>
  </headerFooter>
  <rowBreaks count="1" manualBreakCount="1">
    <brk id="38" max="14" man="1"/>
  </rowBreaks>
  <ignoredErrors>
    <ignoredError sqref="G6:G103 J6:J10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3"/>
  <sheetViews>
    <sheetView zoomScaleNormal="100" zoomScaleSheetLayoutView="110" workbookViewId="0">
      <pane xSplit="2" ySplit="2" topLeftCell="C3" activePane="bottomRight" state="frozen"/>
      <selection activeCell="AB25" sqref="AB25"/>
      <selection pane="topRight" activeCell="AB25" sqref="AB25"/>
      <selection pane="bottomLeft" activeCell="AB25" sqref="AB25"/>
      <selection pane="bottomRight" activeCell="E23" sqref="E23"/>
    </sheetView>
  </sheetViews>
  <sheetFormatPr defaultColWidth="11.75" defaultRowHeight="12" x14ac:dyDescent="0.15"/>
  <cols>
    <col min="1" max="1" width="11.25" style="5" customWidth="1"/>
    <col min="2" max="2" width="10.625" style="5" customWidth="1"/>
    <col min="3" max="12" width="10" style="5" customWidth="1"/>
    <col min="13" max="15" width="13.25" style="5" customWidth="1"/>
    <col min="16" max="16384" width="11.75" style="5"/>
  </cols>
  <sheetData>
    <row r="1" spans="1:15" ht="17.25" x14ac:dyDescent="0.15">
      <c r="A1" s="22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3.5" x14ac:dyDescent="0.15">
      <c r="A3" s="39" t="s">
        <v>60</v>
      </c>
      <c r="B3" s="44"/>
      <c r="C3" s="45"/>
      <c r="D3" s="46"/>
      <c r="E3" s="46"/>
      <c r="F3" s="46"/>
      <c r="G3" s="47"/>
      <c r="H3" s="47"/>
      <c r="I3" s="47"/>
      <c r="J3" s="48"/>
      <c r="K3" s="48"/>
      <c r="L3" s="48"/>
      <c r="M3" s="48"/>
      <c r="N3" s="48"/>
      <c r="O3" s="48"/>
    </row>
    <row r="4" spans="1:15" ht="13.5" x14ac:dyDescent="0.15">
      <c r="A4" s="93" t="s">
        <v>0</v>
      </c>
      <c r="B4" s="93" t="s">
        <v>1</v>
      </c>
      <c r="C4" s="93" t="s">
        <v>5</v>
      </c>
      <c r="D4" s="93"/>
      <c r="E4" s="93"/>
      <c r="F4" s="93"/>
      <c r="G4" s="93"/>
      <c r="H4" s="93"/>
      <c r="I4" s="93"/>
      <c r="J4" s="94" t="s">
        <v>55</v>
      </c>
      <c r="K4" s="95"/>
      <c r="L4" s="96"/>
      <c r="M4" s="93" t="s">
        <v>50</v>
      </c>
      <c r="N4" s="93"/>
      <c r="O4" s="93"/>
    </row>
    <row r="5" spans="1:15" ht="13.5" x14ac:dyDescent="0.15">
      <c r="A5" s="93"/>
      <c r="B5" s="93"/>
      <c r="C5" s="92" t="s">
        <v>4</v>
      </c>
      <c r="D5" s="100" t="s">
        <v>42</v>
      </c>
      <c r="E5" s="101"/>
      <c r="F5" s="102"/>
      <c r="G5" s="100" t="s">
        <v>43</v>
      </c>
      <c r="H5" s="101"/>
      <c r="I5" s="102"/>
      <c r="J5" s="97"/>
      <c r="K5" s="98"/>
      <c r="L5" s="99"/>
      <c r="M5" s="92" t="s">
        <v>4</v>
      </c>
      <c r="N5" s="91" t="s">
        <v>41</v>
      </c>
      <c r="O5" s="92"/>
    </row>
    <row r="6" spans="1:15" ht="13.5" x14ac:dyDescent="0.15">
      <c r="A6" s="93"/>
      <c r="B6" s="93"/>
      <c r="C6" s="96"/>
      <c r="D6" s="24"/>
      <c r="E6" s="25" t="s">
        <v>3</v>
      </c>
      <c r="F6" s="25" t="s">
        <v>2</v>
      </c>
      <c r="G6" s="26"/>
      <c r="H6" s="25" t="s">
        <v>3</v>
      </c>
      <c r="I6" s="25" t="s">
        <v>2</v>
      </c>
      <c r="J6" s="26"/>
      <c r="K6" s="25" t="s">
        <v>3</v>
      </c>
      <c r="L6" s="25" t="s">
        <v>2</v>
      </c>
      <c r="M6" s="96"/>
      <c r="N6" s="25" t="s">
        <v>3</v>
      </c>
      <c r="O6" s="25" t="s">
        <v>2</v>
      </c>
    </row>
    <row r="7" spans="1:15" ht="13.5" x14ac:dyDescent="0.15">
      <c r="A7" s="27" t="s">
        <v>26</v>
      </c>
      <c r="B7" s="29">
        <f>COUNTA('１協定数、協定参加者数及び交付金額'!B6:B23)</f>
        <v>18</v>
      </c>
      <c r="C7" s="29">
        <f>SUM('１協定数、協定参加者数及び交付金額'!C6:C23)</f>
        <v>119</v>
      </c>
      <c r="D7" s="29">
        <f>SUM('１協定数、協定参加者数及び交付金額'!D6:D23)</f>
        <v>119</v>
      </c>
      <c r="E7" s="29">
        <f>SUM('１協定数、協定参加者数及び交付金額'!E6:E23)</f>
        <v>118</v>
      </c>
      <c r="F7" s="29">
        <f>SUM('１協定数、協定参加者数及び交付金額'!F6:F23)</f>
        <v>1</v>
      </c>
      <c r="G7" s="29">
        <f>SUM('１協定数、協定参加者数及び交付金額'!G6:G23)</f>
        <v>0</v>
      </c>
      <c r="H7" s="29">
        <f>SUM('１協定数、協定参加者数及び交付金額'!H6:H23)</f>
        <v>0</v>
      </c>
      <c r="I7" s="29">
        <f>SUM('１協定数、協定参加者数及び交付金額'!I6:I23)</f>
        <v>0</v>
      </c>
      <c r="J7" s="30">
        <f>SUM('１協定数、協定参加者数及び交付金額'!J6:J23)</f>
        <v>3434</v>
      </c>
      <c r="K7" s="30">
        <f>SUM('１協定数、協定参加者数及び交付金額'!K6:K23)</f>
        <v>3431</v>
      </c>
      <c r="L7" s="30">
        <f>SUM('１協定数、協定参加者数及び交付金額'!L6:L23)</f>
        <v>3</v>
      </c>
      <c r="M7" s="30">
        <f>SUM('１協定数、協定参加者数及び交付金額'!M6:M23)</f>
        <v>1575242.6870000004</v>
      </c>
      <c r="N7" s="30">
        <f>SUM('１協定数、協定参加者数及び交付金額'!N6:N23)</f>
        <v>1574383.8710000003</v>
      </c>
      <c r="O7" s="30">
        <f>SUM('１協定数、協定参加者数及び交付金額'!O6:O23)</f>
        <v>858.81600000000003</v>
      </c>
    </row>
    <row r="8" spans="1:15" ht="13.5" x14ac:dyDescent="0.15">
      <c r="A8" s="27" t="s">
        <v>27</v>
      </c>
      <c r="B8" s="29">
        <f>COUNTA('１協定数、協定参加者数及び交付金額'!B24)</f>
        <v>1</v>
      </c>
      <c r="C8" s="29">
        <f>SUM('１協定数、協定参加者数及び交付金額'!C24)</f>
        <v>7</v>
      </c>
      <c r="D8" s="29">
        <f>SUM('１協定数、協定参加者数及び交付金額'!D24)</f>
        <v>7</v>
      </c>
      <c r="E8" s="29">
        <f>SUM('１協定数、協定参加者数及び交付金額'!E24)</f>
        <v>7</v>
      </c>
      <c r="F8" s="29">
        <f>SUM('１協定数、協定参加者数及び交付金額'!F24)</f>
        <v>0</v>
      </c>
      <c r="G8" s="29">
        <f>SUM('１協定数、協定参加者数及び交付金額'!G24)</f>
        <v>0</v>
      </c>
      <c r="H8" s="29">
        <f>SUM('１協定数、協定参加者数及び交付金額'!H24)</f>
        <v>0</v>
      </c>
      <c r="I8" s="29">
        <f>SUM('１協定数、協定参加者数及び交付金額'!I24)</f>
        <v>0</v>
      </c>
      <c r="J8" s="30">
        <f>SUM('１協定数、協定参加者数及び交付金額'!J24)</f>
        <v>117</v>
      </c>
      <c r="K8" s="30">
        <f>SUM('１協定数、協定参加者数及び交付金額'!K24)</f>
        <v>117</v>
      </c>
      <c r="L8" s="30">
        <f>SUM('１協定数、協定参加者数及び交付金額'!L24)</f>
        <v>0</v>
      </c>
      <c r="M8" s="30">
        <f>SUM('１協定数、協定参加者数及び交付金額'!M24)</f>
        <v>52216.807000000001</v>
      </c>
      <c r="N8" s="30">
        <f>SUM('１協定数、協定参加者数及び交付金額'!N24)</f>
        <v>52216.807000000001</v>
      </c>
      <c r="O8" s="30">
        <f>SUM('１協定数、協定参加者数及び交付金額'!O24)</f>
        <v>0</v>
      </c>
    </row>
    <row r="9" spans="1:15" ht="13.5" x14ac:dyDescent="0.15">
      <c r="A9" s="27" t="s">
        <v>28</v>
      </c>
      <c r="B9" s="29">
        <f>COUNTA('１協定数、協定参加者数及び交付金額'!B25:B28)</f>
        <v>4</v>
      </c>
      <c r="C9" s="29">
        <f>SUM('１協定数、協定参加者数及び交付金額'!C25:C28)</f>
        <v>32</v>
      </c>
      <c r="D9" s="29">
        <f>SUM('１協定数、協定参加者数及び交付金額'!D25:D28)</f>
        <v>30</v>
      </c>
      <c r="E9" s="29">
        <f>SUM('１協定数、協定参加者数及び交付金額'!E25:E28)</f>
        <v>30</v>
      </c>
      <c r="F9" s="29">
        <f>SUM('１協定数、協定参加者数及び交付金額'!F25:F28)</f>
        <v>0</v>
      </c>
      <c r="G9" s="29">
        <f>SUM('１協定数、協定参加者数及び交付金額'!G25:G28)</f>
        <v>2</v>
      </c>
      <c r="H9" s="29">
        <f>SUM('１協定数、協定参加者数及び交付金額'!H25:H28)</f>
        <v>0</v>
      </c>
      <c r="I9" s="29">
        <f>SUM('１協定数、協定参加者数及び交付金額'!I25:I28)</f>
        <v>2</v>
      </c>
      <c r="J9" s="30">
        <f>SUM('１協定数、協定参加者数及び交付金額'!J25:J28)</f>
        <v>311</v>
      </c>
      <c r="K9" s="30">
        <f>SUM('１協定数、協定参加者数及び交付金額'!K25:K28)</f>
        <v>309</v>
      </c>
      <c r="L9" s="30">
        <f>SUM('１協定数、協定参加者数及び交付金額'!L25:L28)</f>
        <v>2</v>
      </c>
      <c r="M9" s="30">
        <f>SUM('１協定数、協定参加者数及び交付金額'!M25:M28)</f>
        <v>150524.10500000001</v>
      </c>
      <c r="N9" s="30">
        <f>SUM('１協定数、協定参加者数及び交付金額'!N25:N28)</f>
        <v>146677.66200000001</v>
      </c>
      <c r="O9" s="30">
        <f>SUM('１協定数、協定参加者数及び交付金額'!O25:O28)</f>
        <v>3846.4430000000002</v>
      </c>
    </row>
    <row r="10" spans="1:15" ht="13.5" x14ac:dyDescent="0.15">
      <c r="A10" s="27" t="s">
        <v>29</v>
      </c>
      <c r="B10" s="29">
        <f>COUNTA('１協定数、協定参加者数及び交付金額'!B29:B32)</f>
        <v>4</v>
      </c>
      <c r="C10" s="29">
        <f>SUM('１協定数、協定参加者数及び交付金額'!C29:C32)</f>
        <v>4</v>
      </c>
      <c r="D10" s="29">
        <f>SUM('１協定数、協定参加者数及び交付金額'!D29:D32)</f>
        <v>4</v>
      </c>
      <c r="E10" s="29">
        <f>SUM('１協定数、協定参加者数及び交付金額'!E29:E32)</f>
        <v>3</v>
      </c>
      <c r="F10" s="29">
        <f>SUM('１協定数、協定参加者数及び交付金額'!F29:F32)</f>
        <v>1</v>
      </c>
      <c r="G10" s="29">
        <f>SUM('１協定数、協定参加者数及び交付金額'!G29:G32)</f>
        <v>0</v>
      </c>
      <c r="H10" s="29">
        <f>SUM('１協定数、協定参加者数及び交付金額'!H29:H32)</f>
        <v>0</v>
      </c>
      <c r="I10" s="29">
        <f>SUM('１協定数、協定参加者数及び交付金額'!I29:I32)</f>
        <v>0</v>
      </c>
      <c r="J10" s="30">
        <f>SUM('１協定数、協定参加者数及び交付金額'!J29:J32)</f>
        <v>291</v>
      </c>
      <c r="K10" s="30">
        <f>SUM('１協定数、協定参加者数及び交付金額'!K29:K32)</f>
        <v>235</v>
      </c>
      <c r="L10" s="30">
        <f>SUM('１協定数、協定参加者数及び交付金額'!L29:L32)</f>
        <v>56</v>
      </c>
      <c r="M10" s="30">
        <f>SUM('１協定数、協定参加者数及び交付金額'!M29:M32)</f>
        <v>54860.592000000004</v>
      </c>
      <c r="N10" s="30">
        <f>SUM('１協定数、協定参加者数及び交付金額'!N29:N32)</f>
        <v>53090.83</v>
      </c>
      <c r="O10" s="30">
        <f>SUM('１協定数、協定参加者数及び交付金額'!O29:O32)</f>
        <v>1769.7619999999999</v>
      </c>
    </row>
    <row r="11" spans="1:15" ht="13.5" x14ac:dyDescent="0.15">
      <c r="A11" s="27" t="s">
        <v>30</v>
      </c>
      <c r="B11" s="29">
        <f>COUNTA('１協定数、協定参加者数及び交付金額'!B33:B34)</f>
        <v>2</v>
      </c>
      <c r="C11" s="29">
        <f>SUM('１協定数、協定参加者数及び交付金額'!C33:C34)</f>
        <v>2</v>
      </c>
      <c r="D11" s="29">
        <f>SUM('１協定数、協定参加者数及び交付金額'!D33:D34)</f>
        <v>2</v>
      </c>
      <c r="E11" s="29">
        <f>SUM('１協定数、協定参加者数及び交付金額'!E33:E34)</f>
        <v>2</v>
      </c>
      <c r="F11" s="29">
        <f>SUM('１協定数、協定参加者数及び交付金額'!F33:F34)</f>
        <v>0</v>
      </c>
      <c r="G11" s="29">
        <f>SUM('１協定数、協定参加者数及び交付金額'!G33:G34)</f>
        <v>0</v>
      </c>
      <c r="H11" s="29">
        <f>SUM('１協定数、協定参加者数及び交付金額'!H33:H34)</f>
        <v>0</v>
      </c>
      <c r="I11" s="29">
        <f>SUM('１協定数、協定参加者数及び交付金額'!I33:I34)</f>
        <v>0</v>
      </c>
      <c r="J11" s="30">
        <f>SUM('１協定数、協定参加者数及び交付金額'!J33:J34)</f>
        <v>150</v>
      </c>
      <c r="K11" s="30">
        <f>SUM('１協定数、協定参加者数及び交付金額'!K33:K34)</f>
        <v>150</v>
      </c>
      <c r="L11" s="30">
        <f>SUM('１協定数、協定参加者数及び交付金額'!L33:L34)</f>
        <v>0</v>
      </c>
      <c r="M11" s="30">
        <f>SUM('１協定数、協定参加者数及び交付金額'!M33:M34)</f>
        <v>58207.617999999995</v>
      </c>
      <c r="N11" s="30">
        <f>SUM('１協定数、協定参加者数及び交付金額'!N33:N34)</f>
        <v>58207.617999999995</v>
      </c>
      <c r="O11" s="30">
        <f>SUM('１協定数、協定参加者数及び交付金額'!O33:O34)</f>
        <v>0</v>
      </c>
    </row>
    <row r="12" spans="1:15" ht="13.5" x14ac:dyDescent="0.15">
      <c r="A12" s="27" t="s">
        <v>31</v>
      </c>
      <c r="B12" s="29">
        <f>COUNTA('１協定数、協定参加者数及び交付金額'!B35)</f>
        <v>1</v>
      </c>
      <c r="C12" s="29">
        <f>SUM('１協定数、協定参加者数及び交付金額'!C35)</f>
        <v>2</v>
      </c>
      <c r="D12" s="29">
        <f>SUM('１協定数、協定参加者数及び交付金額'!D35)</f>
        <v>2</v>
      </c>
      <c r="E12" s="29">
        <f>SUM('１協定数、協定参加者数及び交付金額'!E35)</f>
        <v>2</v>
      </c>
      <c r="F12" s="29">
        <f>SUM('１協定数、協定参加者数及び交付金額'!F35)</f>
        <v>0</v>
      </c>
      <c r="G12" s="29">
        <f>SUM('１協定数、協定参加者数及び交付金額'!G35)</f>
        <v>0</v>
      </c>
      <c r="H12" s="29">
        <f>SUM('１協定数、協定参加者数及び交付金額'!H35)</f>
        <v>0</v>
      </c>
      <c r="I12" s="29">
        <f>SUM('１協定数、協定参加者数及び交付金額'!I35)</f>
        <v>0</v>
      </c>
      <c r="J12" s="30">
        <f>SUM('１協定数、協定参加者数及び交付金額'!J35)</f>
        <v>32</v>
      </c>
      <c r="K12" s="30">
        <f>SUM('１協定数、協定参加者数及び交付金額'!K35)</f>
        <v>32</v>
      </c>
      <c r="L12" s="30">
        <f>SUM('１協定数、協定参加者数及び交付金額'!L35)</f>
        <v>0</v>
      </c>
      <c r="M12" s="30">
        <f>SUM('１協定数、協定参加者数及び交付金額'!M35)</f>
        <v>8653.5280000000002</v>
      </c>
      <c r="N12" s="30">
        <f>SUM('１協定数、協定参加者数及び交付金額'!N35)</f>
        <v>8653.5280000000002</v>
      </c>
      <c r="O12" s="30">
        <f>SUM('１協定数、協定参加者数及び交付金額'!O35)</f>
        <v>0</v>
      </c>
    </row>
    <row r="13" spans="1:15" ht="13.5" x14ac:dyDescent="0.15">
      <c r="A13" s="27" t="s">
        <v>32</v>
      </c>
      <c r="B13" s="29">
        <f>COUNTA('１協定数、協定参加者数及び交付金額'!B36:B38)</f>
        <v>3</v>
      </c>
      <c r="C13" s="29">
        <f>SUM('１協定数、協定参加者数及び交付金額'!C36:C38)</f>
        <v>5</v>
      </c>
      <c r="D13" s="29">
        <f>SUM('１協定数、協定参加者数及び交付金額'!D36:D38)</f>
        <v>5</v>
      </c>
      <c r="E13" s="29">
        <f>SUM('１協定数、協定参加者数及び交付金額'!E36:E38)</f>
        <v>5</v>
      </c>
      <c r="F13" s="29">
        <f>SUM('１協定数、協定参加者数及び交付金額'!F36:F38)</f>
        <v>0</v>
      </c>
      <c r="G13" s="29">
        <f>SUM('１協定数、協定参加者数及び交付金額'!G36:G38)</f>
        <v>0</v>
      </c>
      <c r="H13" s="29">
        <f>SUM('１協定数、協定参加者数及び交付金額'!H36:H38)</f>
        <v>0</v>
      </c>
      <c r="I13" s="29">
        <f>SUM('１協定数、協定参加者数及び交付金額'!I36:I38)</f>
        <v>0</v>
      </c>
      <c r="J13" s="30">
        <f>SUM('１協定数、協定参加者数及び交付金額'!J36:J38)</f>
        <v>652</v>
      </c>
      <c r="K13" s="30">
        <f>SUM('１協定数、協定参加者数及び交付金額'!K36:K38)</f>
        <v>652</v>
      </c>
      <c r="L13" s="30">
        <f>SUM('１協定数、協定参加者数及び交付金額'!L36:L38)</f>
        <v>0</v>
      </c>
      <c r="M13" s="30">
        <f>SUM('１協定数、協定参加者数及び交付金額'!M36:M38)</f>
        <v>104718.758</v>
      </c>
      <c r="N13" s="30">
        <f>SUM('１協定数、協定参加者数及び交付金額'!N36:N38)</f>
        <v>104718.758</v>
      </c>
      <c r="O13" s="30">
        <f>SUM('１協定数、協定参加者数及び交付金額'!O36:O38)</f>
        <v>0</v>
      </c>
    </row>
    <row r="14" spans="1:15" ht="13.5" x14ac:dyDescent="0.15">
      <c r="A14" s="27" t="s">
        <v>33</v>
      </c>
      <c r="B14" s="29">
        <f>COUNTA('１協定数、協定参加者数及び交付金額'!B39:B61)</f>
        <v>23</v>
      </c>
      <c r="C14" s="29">
        <f>SUM('１協定数、協定参加者数及び交付金額'!C39:C61)</f>
        <v>32</v>
      </c>
      <c r="D14" s="29">
        <f>SUM('１協定数、協定参加者数及び交付金額'!D39:D61)</f>
        <v>32</v>
      </c>
      <c r="E14" s="29">
        <f>SUM('１協定数、協定参加者数及び交付金額'!E39:E61)</f>
        <v>30</v>
      </c>
      <c r="F14" s="29">
        <f>SUM('１協定数、協定参加者数及び交付金額'!F39:F61)</f>
        <v>2</v>
      </c>
      <c r="G14" s="29">
        <f>SUM('１協定数、協定参加者数及び交付金額'!G39:G61)</f>
        <v>0</v>
      </c>
      <c r="H14" s="29">
        <f>SUM('１協定数、協定参加者数及び交付金額'!H39:H61)</f>
        <v>0</v>
      </c>
      <c r="I14" s="29">
        <f>SUM('１協定数、協定参加者数及び交付金額'!I39:I61)</f>
        <v>0</v>
      </c>
      <c r="J14" s="30">
        <f>SUM('１協定数、協定参加者数及び交付金額'!J39:J61)</f>
        <v>5447</v>
      </c>
      <c r="K14" s="30">
        <f>SUM('１協定数、協定参加者数及び交付金額'!K39:K61)</f>
        <v>5405</v>
      </c>
      <c r="L14" s="30">
        <f>SUM('１協定数、協定参加者数及び交付金額'!L39:L61)</f>
        <v>42</v>
      </c>
      <c r="M14" s="30">
        <f>SUM('１協定数、協定参加者数及び交付金額'!M39:M61)</f>
        <v>1729551.2490000003</v>
      </c>
      <c r="N14" s="30">
        <f>SUM('１協定数、協定参加者数及び交付金額'!N39:N61)</f>
        <v>1724219.4900000002</v>
      </c>
      <c r="O14" s="30">
        <f>SUM('１協定数、協定参加者数及び交付金額'!O39:O61)</f>
        <v>5331.759</v>
      </c>
    </row>
    <row r="15" spans="1:15" ht="13.5" x14ac:dyDescent="0.15">
      <c r="A15" s="27" t="s">
        <v>34</v>
      </c>
      <c r="B15" s="29">
        <f>COUNTA('１協定数、協定参加者数及び交付金額'!B62:B69)</f>
        <v>8</v>
      </c>
      <c r="C15" s="29">
        <f>SUM('１協定数、協定参加者数及び交付金額'!C62:C69)</f>
        <v>31</v>
      </c>
      <c r="D15" s="29">
        <f>SUM('１協定数、協定参加者数及び交付金額'!D62:D69)</f>
        <v>31</v>
      </c>
      <c r="E15" s="29">
        <f>SUM('１協定数、協定参加者数及び交付金額'!E62:E69)</f>
        <v>25</v>
      </c>
      <c r="F15" s="29">
        <f>SUM('１協定数、協定参加者数及び交付金額'!F62:F69)</f>
        <v>6</v>
      </c>
      <c r="G15" s="29">
        <f>SUM('１協定数、協定参加者数及び交付金額'!G62:G69)</f>
        <v>0</v>
      </c>
      <c r="H15" s="29">
        <f>SUM('１協定数、協定参加者数及び交付金額'!H62:H69)</f>
        <v>0</v>
      </c>
      <c r="I15" s="29">
        <f>SUM('１協定数、協定参加者数及び交付金額'!I62:I69)</f>
        <v>0</v>
      </c>
      <c r="J15" s="30">
        <f>SUM('１協定数、協定参加者数及び交付金額'!J62:J69)</f>
        <v>1141</v>
      </c>
      <c r="K15" s="30">
        <f>SUM('１協定数、協定参加者数及び交付金額'!K62:K69)</f>
        <v>870</v>
      </c>
      <c r="L15" s="30">
        <f>SUM('１協定数、協定参加者数及び交付金額'!L62:L69)</f>
        <v>271</v>
      </c>
      <c r="M15" s="30">
        <f>SUM('１協定数、協定参加者数及び交付金額'!M62:M69)</f>
        <v>419839.74699999997</v>
      </c>
      <c r="N15" s="30">
        <f>SUM('１協定数、協定参加者数及び交付金額'!N62:N69)</f>
        <v>380865.42</v>
      </c>
      <c r="O15" s="30">
        <f>SUM('１協定数、協定参加者数及び交付金額'!O62:O69)</f>
        <v>38974.326999999997</v>
      </c>
    </row>
    <row r="16" spans="1:15" ht="13.5" x14ac:dyDescent="0.15">
      <c r="A16" s="27" t="s">
        <v>35</v>
      </c>
      <c r="B16" s="29">
        <f>COUNTA('１協定数、協定参加者数及び交付金額'!B70:B76)</f>
        <v>7</v>
      </c>
      <c r="C16" s="29">
        <f>SUM('１協定数、協定参加者数及び交付金額'!C70:C76)</f>
        <v>8</v>
      </c>
      <c r="D16" s="29">
        <f>SUM('１協定数、協定参加者数及び交付金額'!D70:D76)</f>
        <v>8</v>
      </c>
      <c r="E16" s="29">
        <f>SUM('１協定数、協定参加者数及び交付金額'!E70:E76)</f>
        <v>7</v>
      </c>
      <c r="F16" s="29">
        <f>SUM('１協定数、協定参加者数及び交付金額'!F70:F76)</f>
        <v>1</v>
      </c>
      <c r="G16" s="29">
        <f>SUM('１協定数、協定参加者数及び交付金額'!G70:G76)</f>
        <v>0</v>
      </c>
      <c r="H16" s="29">
        <f>SUM('１協定数、協定参加者数及び交付金額'!H70:H76)</f>
        <v>0</v>
      </c>
      <c r="I16" s="29">
        <f>SUM('１協定数、協定参加者数及び交付金額'!I70:I76)</f>
        <v>0</v>
      </c>
      <c r="J16" s="30">
        <f>SUM('１協定数、協定参加者数及び交付金額'!J70:J76)</f>
        <v>856</v>
      </c>
      <c r="K16" s="30">
        <f>SUM('１協定数、協定参加者数及び交付金額'!K70:K76)</f>
        <v>795</v>
      </c>
      <c r="L16" s="30">
        <f>SUM('１協定数、協定参加者数及び交付金額'!L70:L76)</f>
        <v>61</v>
      </c>
      <c r="M16" s="30">
        <f>SUM('１協定数、協定参加者数及び交付金額'!M70:M76)</f>
        <v>712905.74900000007</v>
      </c>
      <c r="N16" s="30">
        <f>SUM('１協定数、協定参加者数及び交付金額'!N70:N76)</f>
        <v>652420.09600000002</v>
      </c>
      <c r="O16" s="30">
        <f>SUM('１協定数、協定参加者数及び交付金額'!O70:O76)</f>
        <v>60485.652999999998</v>
      </c>
    </row>
    <row r="17" spans="1:15" ht="13.5" x14ac:dyDescent="0.15">
      <c r="A17" s="27" t="s">
        <v>62</v>
      </c>
      <c r="B17" s="29">
        <f>COUNTA('１協定数、協定参加者数及び交付金額'!B77:B83)</f>
        <v>7</v>
      </c>
      <c r="C17" s="29">
        <f>SUM('１協定数、協定参加者数及び交付金額'!C77:C83)</f>
        <v>10</v>
      </c>
      <c r="D17" s="29">
        <f>SUM('１協定数、協定参加者数及び交付金額'!D77:D83)</f>
        <v>10</v>
      </c>
      <c r="E17" s="29">
        <f>SUM('１協定数、協定参加者数及び交付金額'!E77:E83)</f>
        <v>10</v>
      </c>
      <c r="F17" s="29">
        <f>SUM('１協定数、協定参加者数及び交付金額'!F77:F83)</f>
        <v>0</v>
      </c>
      <c r="G17" s="29">
        <f>SUM('１協定数、協定参加者数及び交付金額'!G77:G83)</f>
        <v>0</v>
      </c>
      <c r="H17" s="29">
        <f>SUM('１協定数、協定参加者数及び交付金額'!H77:H83)</f>
        <v>0</v>
      </c>
      <c r="I17" s="29">
        <f>SUM('１協定数、協定参加者数及び交付金額'!I77:I83)</f>
        <v>0</v>
      </c>
      <c r="J17" s="30">
        <f>SUM('１協定数、協定参加者数及び交付金額'!J77:J83)</f>
        <v>400</v>
      </c>
      <c r="K17" s="30">
        <f>SUM('１協定数、協定参加者数及び交付金額'!K77:K83)</f>
        <v>400</v>
      </c>
      <c r="L17" s="30">
        <f>SUM('１協定数、協定参加者数及び交付金額'!L77:L83)</f>
        <v>0</v>
      </c>
      <c r="M17" s="30">
        <f>SUM('１協定数、協定参加者数及び交付金額'!M77:M83)</f>
        <v>332529.99199999997</v>
      </c>
      <c r="N17" s="30">
        <f>SUM('１協定数、協定参加者数及び交付金額'!N77:N83)</f>
        <v>332529.99199999997</v>
      </c>
      <c r="O17" s="30">
        <f>SUM('１協定数、協定参加者数及び交付金額'!O77:O83)</f>
        <v>0</v>
      </c>
    </row>
    <row r="18" spans="1:15" ht="13.5" x14ac:dyDescent="0.15">
      <c r="A18" s="27" t="s">
        <v>37</v>
      </c>
      <c r="B18" s="29">
        <f>COUNTA('１協定数、協定参加者数及び交付金額'!B84:B90)</f>
        <v>7</v>
      </c>
      <c r="C18" s="29">
        <f>SUM('１協定数、協定参加者数及び交付金額'!C84:C90)</f>
        <v>41</v>
      </c>
      <c r="D18" s="29">
        <f>SUM('１協定数、協定参加者数及び交付金額'!D84:D90)</f>
        <v>41</v>
      </c>
      <c r="E18" s="29">
        <f>SUM('１協定数、協定参加者数及び交付金額'!E84:E90)</f>
        <v>41</v>
      </c>
      <c r="F18" s="29">
        <f>SUM('１協定数、協定参加者数及び交付金額'!F84:F90)</f>
        <v>0</v>
      </c>
      <c r="G18" s="29">
        <f>SUM('１協定数、協定参加者数及び交付金額'!G84:G90)</f>
        <v>0</v>
      </c>
      <c r="H18" s="29">
        <f>SUM('１協定数、協定参加者数及び交付金額'!H84:H90)</f>
        <v>0</v>
      </c>
      <c r="I18" s="29">
        <f>SUM('１協定数、協定参加者数及び交付金額'!I84:I90)</f>
        <v>0</v>
      </c>
      <c r="J18" s="30">
        <f>SUM('１協定数、協定参加者数及び交付金額'!J84:J90)</f>
        <v>738</v>
      </c>
      <c r="K18" s="30">
        <f>SUM('１協定数、協定参加者数及び交付金額'!K84:K90)</f>
        <v>738</v>
      </c>
      <c r="L18" s="30">
        <f>SUM('１協定数、協定参加者数及び交付金額'!L84:L90)</f>
        <v>0</v>
      </c>
      <c r="M18" s="30">
        <f>SUM('１協定数、協定参加者数及び交付金額'!M84:M90)</f>
        <v>406152.64400000003</v>
      </c>
      <c r="N18" s="30">
        <f>SUM('１協定数、協定参加者数及び交付金額'!N84:N90)</f>
        <v>406152.64400000003</v>
      </c>
      <c r="O18" s="30">
        <f>SUM('１協定数、協定参加者数及び交付金額'!O84:O90)</f>
        <v>0</v>
      </c>
    </row>
    <row r="19" spans="1:15" ht="13.5" x14ac:dyDescent="0.15">
      <c r="A19" s="27" t="s">
        <v>38</v>
      </c>
      <c r="B19" s="29">
        <f>COUNTA('１協定数、協定参加者数及び交付金額'!B91:B98)</f>
        <v>8</v>
      </c>
      <c r="C19" s="29">
        <f>SUM('１協定数、協定参加者数及び交付金額'!C91:C98)</f>
        <v>11</v>
      </c>
      <c r="D19" s="29">
        <f>SUM('１協定数、協定参加者数及び交付金額'!D91:D98)</f>
        <v>11</v>
      </c>
      <c r="E19" s="29">
        <f>SUM('１協定数、協定参加者数及び交付金額'!E91:E98)</f>
        <v>11</v>
      </c>
      <c r="F19" s="29">
        <f>SUM('１協定数、協定参加者数及び交付金額'!F91:F98)</f>
        <v>0</v>
      </c>
      <c r="G19" s="29">
        <f>SUM('１協定数、協定参加者数及び交付金額'!G91:G98)</f>
        <v>0</v>
      </c>
      <c r="H19" s="29">
        <f>SUM('１協定数、協定参加者数及び交付金額'!H91:H98)</f>
        <v>0</v>
      </c>
      <c r="I19" s="29">
        <f>SUM('１協定数、協定参加者数及び交付金額'!I91:I98)</f>
        <v>0</v>
      </c>
      <c r="J19" s="30">
        <f>SUM('１協定数、協定参加者数及び交付金額'!J91:J98)</f>
        <v>1649</v>
      </c>
      <c r="K19" s="30">
        <f>SUM('１協定数、協定参加者数及び交付金額'!K91:K98)</f>
        <v>1649</v>
      </c>
      <c r="L19" s="30">
        <f>SUM('１協定数、協定参加者数及び交付金額'!L91:L98)</f>
        <v>0</v>
      </c>
      <c r="M19" s="30">
        <f>SUM('１協定数、協定参加者数及び交付金額'!M91:M98)</f>
        <v>1007835.7999999999</v>
      </c>
      <c r="N19" s="30">
        <f>SUM('１協定数、協定参加者数及び交付金額'!N91:N98)</f>
        <v>1007835.7999999999</v>
      </c>
      <c r="O19" s="30">
        <f>SUM('１協定数、協定参加者数及び交付金額'!O91:O98)</f>
        <v>0</v>
      </c>
    </row>
    <row r="20" spans="1:15" ht="13.5" x14ac:dyDescent="0.15">
      <c r="A20" s="27" t="s">
        <v>39</v>
      </c>
      <c r="B20" s="29">
        <f>COUNTA('１協定数、協定参加者数及び交付金額'!B99:B103)</f>
        <v>5</v>
      </c>
      <c r="C20" s="29">
        <f>SUM('１協定数、協定参加者数及び交付金額'!C99:C103)</f>
        <v>6</v>
      </c>
      <c r="D20" s="29">
        <f>SUM('１協定数、協定参加者数及び交付金額'!D99:D103)</f>
        <v>6</v>
      </c>
      <c r="E20" s="29">
        <f>SUM('１協定数、協定参加者数及び交付金額'!E99:E103)</f>
        <v>6</v>
      </c>
      <c r="F20" s="29">
        <f>SUM('１協定数、協定参加者数及び交付金額'!F99:F103)</f>
        <v>0</v>
      </c>
      <c r="G20" s="29">
        <f>SUM('１協定数、協定参加者数及び交付金額'!G99:G103)</f>
        <v>0</v>
      </c>
      <c r="H20" s="29">
        <f>SUM('１協定数、協定参加者数及び交付金額'!H99:H103)</f>
        <v>0</v>
      </c>
      <c r="I20" s="29">
        <f>SUM('１協定数、協定参加者数及び交付金額'!I99:I103)</f>
        <v>0</v>
      </c>
      <c r="J20" s="30">
        <f>SUM('１協定数、協定参加者数及び交付金額'!J99:J103)</f>
        <v>1281</v>
      </c>
      <c r="K20" s="30">
        <f>SUM('１協定数、協定参加者数及び交付金額'!K99:K103)</f>
        <v>1281</v>
      </c>
      <c r="L20" s="30">
        <f>SUM('１協定数、協定参加者数及び交付金額'!L99:L103)</f>
        <v>0</v>
      </c>
      <c r="M20" s="30">
        <f>SUM('１協定数、協定参加者数及び交付金額'!M99:M103)</f>
        <v>1477557.0349999999</v>
      </c>
      <c r="N20" s="30">
        <f>SUM('１協定数、協定参加者数及び交付金額'!N99:N103)</f>
        <v>1477557.0349999999</v>
      </c>
      <c r="O20" s="30">
        <f>SUM('１協定数、協定参加者数及び交付金額'!O99:O103)</f>
        <v>0</v>
      </c>
    </row>
    <row r="21" spans="1:15" ht="13.5" x14ac:dyDescent="0.15">
      <c r="A21" s="36" t="s">
        <v>40</v>
      </c>
      <c r="B21" s="29">
        <v>98</v>
      </c>
      <c r="C21" s="29">
        <f t="shared" ref="C21:O21" si="0">SUM(C7:C20)</f>
        <v>310</v>
      </c>
      <c r="D21" s="29">
        <f t="shared" si="0"/>
        <v>308</v>
      </c>
      <c r="E21" s="29">
        <f t="shared" si="0"/>
        <v>297</v>
      </c>
      <c r="F21" s="29">
        <f t="shared" si="0"/>
        <v>11</v>
      </c>
      <c r="G21" s="29">
        <f t="shared" si="0"/>
        <v>2</v>
      </c>
      <c r="H21" s="29">
        <f t="shared" si="0"/>
        <v>0</v>
      </c>
      <c r="I21" s="29">
        <f t="shared" si="0"/>
        <v>2</v>
      </c>
      <c r="J21" s="30">
        <f t="shared" si="0"/>
        <v>16499</v>
      </c>
      <c r="K21" s="30">
        <f t="shared" si="0"/>
        <v>16064</v>
      </c>
      <c r="L21" s="30">
        <f t="shared" si="0"/>
        <v>435</v>
      </c>
      <c r="M21" s="30">
        <f t="shared" si="0"/>
        <v>8090796.3110000007</v>
      </c>
      <c r="N21" s="30">
        <f t="shared" si="0"/>
        <v>7979529.551</v>
      </c>
      <c r="O21" s="30">
        <f t="shared" si="0"/>
        <v>111266.76</v>
      </c>
    </row>
    <row r="22" spans="1:15" x14ac:dyDescent="0.15">
      <c r="A22" s="17"/>
      <c r="B22" s="18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16"/>
      <c r="N22" s="16"/>
      <c r="O22" s="16"/>
    </row>
    <row r="23" spans="1:15" x14ac:dyDescent="0.15">
      <c r="A23" s="7"/>
      <c r="B23" s="7"/>
    </row>
  </sheetData>
  <mergeCells count="10">
    <mergeCell ref="A4:A6"/>
    <mergeCell ref="B4:B6"/>
    <mergeCell ref="C4:I4"/>
    <mergeCell ref="J4:L5"/>
    <mergeCell ref="M4:O4"/>
    <mergeCell ref="C5:C6"/>
    <mergeCell ref="D5:F5"/>
    <mergeCell ref="G5:I5"/>
    <mergeCell ref="M5:M6"/>
    <mergeCell ref="N5:O5"/>
  </mergeCells>
  <phoneticPr fontId="2"/>
  <printOptions horizontalCentered="1"/>
  <pageMargins left="0.19685039370078741" right="0.19685039370078741" top="0.51181102362204722" bottom="0.51181102362204722" header="0.31496062992125984" footer="0.31496062992125984"/>
  <pageSetup paperSize="9" scale="80" fitToHeight="0" orientation="landscape" r:id="rId1"/>
  <headerFooter>
    <oddHeader>&amp;R１　協定数、協定参加者数及び交付金額</oddHeader>
    <oddFooter xml:space="preserve">&amp;C&amp;P </oddFooter>
  </headerFooter>
  <ignoredErrors>
    <ignoredError sqref="E7:O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6"/>
  <sheetViews>
    <sheetView zoomScaleNormal="100" zoomScaleSheetLayoutView="100" workbookViewId="0">
      <pane xSplit="2" ySplit="4" topLeftCell="C86" activePane="bottomRight" state="frozen"/>
      <selection activeCell="AB25" sqref="AB25"/>
      <selection pane="topRight" activeCell="AB25" sqref="AB25"/>
      <selection pane="bottomLeft" activeCell="AB25" sqref="AB25"/>
      <selection pane="bottomRight"/>
    </sheetView>
  </sheetViews>
  <sheetFormatPr defaultColWidth="9" defaultRowHeight="12" x14ac:dyDescent="0.15"/>
  <cols>
    <col min="1" max="1" width="11.5" style="5" customWidth="1"/>
    <col min="2" max="2" width="10.625" style="5" customWidth="1"/>
    <col min="3" max="7" width="9.625" style="5" customWidth="1"/>
    <col min="8" max="8" width="9.625" style="2" customWidth="1"/>
    <col min="9" max="19" width="9.625" style="5" customWidth="1"/>
    <col min="20" max="20" width="2.625" style="5" customWidth="1"/>
    <col min="21" max="16384" width="9" style="5"/>
  </cols>
  <sheetData>
    <row r="1" spans="1:22" ht="17.25" x14ac:dyDescent="0.15">
      <c r="A1" s="22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2" ht="12" customHeight="1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49"/>
      <c r="R2" s="49"/>
      <c r="S2" s="50" t="s">
        <v>174</v>
      </c>
    </row>
    <row r="3" spans="1:22" ht="23.25" customHeight="1" x14ac:dyDescent="0.15">
      <c r="A3" s="93" t="s">
        <v>0</v>
      </c>
      <c r="B3" s="93" t="s">
        <v>1</v>
      </c>
      <c r="C3" s="93" t="s">
        <v>4</v>
      </c>
      <c r="D3" s="100" t="s">
        <v>44</v>
      </c>
      <c r="E3" s="101"/>
      <c r="F3" s="101"/>
      <c r="G3" s="102"/>
      <c r="H3" s="100" t="s">
        <v>45</v>
      </c>
      <c r="I3" s="101"/>
      <c r="J3" s="101"/>
      <c r="K3" s="101"/>
      <c r="L3" s="100" t="s">
        <v>46</v>
      </c>
      <c r="M3" s="101"/>
      <c r="N3" s="101"/>
      <c r="O3" s="101"/>
      <c r="P3" s="102"/>
      <c r="Q3" s="100" t="s">
        <v>9</v>
      </c>
      <c r="R3" s="101"/>
      <c r="S3" s="102"/>
    </row>
    <row r="4" spans="1:22" ht="45" customHeight="1" x14ac:dyDescent="0.15">
      <c r="A4" s="93"/>
      <c r="B4" s="93"/>
      <c r="C4" s="93"/>
      <c r="D4" s="51"/>
      <c r="E4" s="52" t="s">
        <v>6</v>
      </c>
      <c r="F4" s="52" t="s">
        <v>7</v>
      </c>
      <c r="G4" s="53" t="s">
        <v>8</v>
      </c>
      <c r="H4" s="51"/>
      <c r="I4" s="52" t="s">
        <v>6</v>
      </c>
      <c r="J4" s="52" t="s">
        <v>7</v>
      </c>
      <c r="K4" s="53" t="s">
        <v>8</v>
      </c>
      <c r="L4" s="51"/>
      <c r="M4" s="52" t="s">
        <v>6</v>
      </c>
      <c r="N4" s="52" t="s">
        <v>7</v>
      </c>
      <c r="O4" s="53" t="s">
        <v>8</v>
      </c>
      <c r="P4" s="53" t="s">
        <v>69</v>
      </c>
      <c r="Q4" s="54"/>
      <c r="R4" s="55" t="s">
        <v>6</v>
      </c>
      <c r="S4" s="55" t="s">
        <v>7</v>
      </c>
      <c r="V4" s="10"/>
    </row>
    <row r="5" spans="1:22" ht="15.75" customHeight="1" x14ac:dyDescent="0.15">
      <c r="A5" s="27" t="s">
        <v>12</v>
      </c>
      <c r="B5" s="28" t="s">
        <v>71</v>
      </c>
      <c r="C5" s="32">
        <f>SUM(D5,H5,L5,Q5)</f>
        <v>99.237899999999996</v>
      </c>
      <c r="D5" s="32">
        <f>SUM(E5:G5)</f>
        <v>99.237899999999996</v>
      </c>
      <c r="E5" s="32">
        <v>99.237899999999996</v>
      </c>
      <c r="F5" s="32">
        <v>0</v>
      </c>
      <c r="G5" s="32">
        <v>0</v>
      </c>
      <c r="H5" s="32">
        <f>SUM(I5:K5)</f>
        <v>0</v>
      </c>
      <c r="I5" s="32">
        <v>0</v>
      </c>
      <c r="J5" s="32">
        <v>0</v>
      </c>
      <c r="K5" s="32">
        <v>0</v>
      </c>
      <c r="L5" s="32">
        <f>SUM(M5:P5)</f>
        <v>0</v>
      </c>
      <c r="M5" s="32">
        <v>0</v>
      </c>
      <c r="N5" s="32">
        <v>0</v>
      </c>
      <c r="O5" s="32">
        <v>0</v>
      </c>
      <c r="P5" s="32">
        <v>0</v>
      </c>
      <c r="Q5" s="32">
        <f>SUM(R5:S5)</f>
        <v>0</v>
      </c>
      <c r="R5" s="32">
        <v>0</v>
      </c>
      <c r="S5" s="32">
        <v>0</v>
      </c>
      <c r="V5" s="8"/>
    </row>
    <row r="6" spans="1:22" ht="15.75" customHeight="1" x14ac:dyDescent="0.15">
      <c r="A6" s="27" t="s">
        <v>12</v>
      </c>
      <c r="B6" s="28" t="s">
        <v>72</v>
      </c>
      <c r="C6" s="32">
        <f t="shared" ref="C6:C69" si="0">SUM(D6,H6,L6,Q6)</f>
        <v>10.5436</v>
      </c>
      <c r="D6" s="32">
        <f t="shared" ref="D6:D69" si="1">SUM(E6:G6)</f>
        <v>10.5436</v>
      </c>
      <c r="E6" s="32">
        <v>10.5436</v>
      </c>
      <c r="F6" s="32">
        <v>0</v>
      </c>
      <c r="G6" s="32">
        <v>0</v>
      </c>
      <c r="H6" s="32">
        <f t="shared" ref="H6:H69" si="2">SUM(I6:K6)</f>
        <v>0</v>
      </c>
      <c r="I6" s="32">
        <v>0</v>
      </c>
      <c r="J6" s="32">
        <v>0</v>
      </c>
      <c r="K6" s="32">
        <v>0</v>
      </c>
      <c r="L6" s="32">
        <f t="shared" ref="L6:L69" si="3">SUM(M6:P6)</f>
        <v>0</v>
      </c>
      <c r="M6" s="32">
        <v>0</v>
      </c>
      <c r="N6" s="32">
        <v>0</v>
      </c>
      <c r="O6" s="32">
        <v>0</v>
      </c>
      <c r="P6" s="32">
        <v>0</v>
      </c>
      <c r="Q6" s="32">
        <f t="shared" ref="Q6:Q69" si="4">SUM(R6:S6)</f>
        <v>0</v>
      </c>
      <c r="R6" s="32">
        <v>0</v>
      </c>
      <c r="S6" s="32">
        <v>0</v>
      </c>
      <c r="V6" s="8"/>
    </row>
    <row r="7" spans="1:22" ht="15.75" customHeight="1" x14ac:dyDescent="0.15">
      <c r="A7" s="27" t="s">
        <v>12</v>
      </c>
      <c r="B7" s="28" t="s">
        <v>73</v>
      </c>
      <c r="C7" s="32">
        <f t="shared" si="0"/>
        <v>1885.4718</v>
      </c>
      <c r="D7" s="32">
        <f t="shared" si="1"/>
        <v>1623.5092999999999</v>
      </c>
      <c r="E7" s="35">
        <v>475.18830000000003</v>
      </c>
      <c r="F7" s="35">
        <v>1148.3209999999999</v>
      </c>
      <c r="G7" s="35">
        <v>0</v>
      </c>
      <c r="H7" s="32">
        <f t="shared" si="2"/>
        <v>170.3954</v>
      </c>
      <c r="I7" s="35">
        <v>3.4178000000000002</v>
      </c>
      <c r="J7" s="35">
        <v>166.9776</v>
      </c>
      <c r="K7" s="35">
        <v>0</v>
      </c>
      <c r="L7" s="32">
        <f t="shared" si="3"/>
        <v>91.567099999999996</v>
      </c>
      <c r="M7" s="35">
        <v>2.1412</v>
      </c>
      <c r="N7" s="35">
        <v>89.425899999999999</v>
      </c>
      <c r="O7" s="35">
        <v>0</v>
      </c>
      <c r="P7" s="35">
        <v>0</v>
      </c>
      <c r="Q7" s="32">
        <f t="shared" si="4"/>
        <v>0</v>
      </c>
      <c r="R7" s="35">
        <v>0</v>
      </c>
      <c r="S7" s="35">
        <v>0</v>
      </c>
      <c r="V7" s="9"/>
    </row>
    <row r="8" spans="1:22" ht="15.75" customHeight="1" x14ac:dyDescent="0.15">
      <c r="A8" s="27" t="s">
        <v>12</v>
      </c>
      <c r="B8" s="28" t="s">
        <v>74</v>
      </c>
      <c r="C8" s="32">
        <f t="shared" si="0"/>
        <v>28.501999999999999</v>
      </c>
      <c r="D8" s="32">
        <f t="shared" si="1"/>
        <v>28.501999999999999</v>
      </c>
      <c r="E8" s="35">
        <v>28.501999999999999</v>
      </c>
      <c r="F8" s="35">
        <v>0</v>
      </c>
      <c r="G8" s="35">
        <v>0</v>
      </c>
      <c r="H8" s="32">
        <f t="shared" si="2"/>
        <v>0</v>
      </c>
      <c r="I8" s="35">
        <v>0</v>
      </c>
      <c r="J8" s="35">
        <v>0</v>
      </c>
      <c r="K8" s="35">
        <v>0</v>
      </c>
      <c r="L8" s="32">
        <f t="shared" si="3"/>
        <v>0</v>
      </c>
      <c r="M8" s="35">
        <v>0</v>
      </c>
      <c r="N8" s="35">
        <v>0</v>
      </c>
      <c r="O8" s="35">
        <v>0</v>
      </c>
      <c r="P8" s="35">
        <v>0</v>
      </c>
      <c r="Q8" s="32">
        <f t="shared" si="4"/>
        <v>0</v>
      </c>
      <c r="R8" s="35">
        <v>0</v>
      </c>
      <c r="S8" s="35">
        <v>0</v>
      </c>
      <c r="V8" s="9"/>
    </row>
    <row r="9" spans="1:22" ht="15.75" customHeight="1" x14ac:dyDescent="0.15">
      <c r="A9" s="27" t="s">
        <v>12</v>
      </c>
      <c r="B9" s="28" t="s">
        <v>75</v>
      </c>
      <c r="C9" s="32">
        <f t="shared" si="0"/>
        <v>214.01519999999999</v>
      </c>
      <c r="D9" s="32">
        <f t="shared" si="1"/>
        <v>182.95939999999999</v>
      </c>
      <c r="E9" s="35">
        <v>1.7251000000000001</v>
      </c>
      <c r="F9" s="35">
        <v>181.23429999999999</v>
      </c>
      <c r="G9" s="35">
        <v>0</v>
      </c>
      <c r="H9" s="32">
        <f t="shared" si="2"/>
        <v>13.705500000000001</v>
      </c>
      <c r="I9" s="35">
        <v>0</v>
      </c>
      <c r="J9" s="35">
        <v>13.705500000000001</v>
      </c>
      <c r="K9" s="35">
        <v>0</v>
      </c>
      <c r="L9" s="32">
        <f t="shared" si="3"/>
        <v>17.350300000000001</v>
      </c>
      <c r="M9" s="35">
        <v>0</v>
      </c>
      <c r="N9" s="35">
        <v>17.350300000000001</v>
      </c>
      <c r="O9" s="35">
        <v>0</v>
      </c>
      <c r="P9" s="35">
        <v>0</v>
      </c>
      <c r="Q9" s="32">
        <f t="shared" si="4"/>
        <v>0</v>
      </c>
      <c r="R9" s="35">
        <v>0</v>
      </c>
      <c r="S9" s="35">
        <v>0</v>
      </c>
      <c r="V9" s="9"/>
    </row>
    <row r="10" spans="1:22" ht="15.75" customHeight="1" x14ac:dyDescent="0.15">
      <c r="A10" s="27" t="s">
        <v>12</v>
      </c>
      <c r="B10" s="28" t="s">
        <v>76</v>
      </c>
      <c r="C10" s="32">
        <f t="shared" si="0"/>
        <v>324.77529999999996</v>
      </c>
      <c r="D10" s="32">
        <f t="shared" si="1"/>
        <v>299.72539999999998</v>
      </c>
      <c r="E10" s="35">
        <v>13.073</v>
      </c>
      <c r="F10" s="35">
        <v>286.6524</v>
      </c>
      <c r="G10" s="35">
        <v>0</v>
      </c>
      <c r="H10" s="32">
        <f t="shared" si="2"/>
        <v>6.0286</v>
      </c>
      <c r="I10" s="35">
        <v>0</v>
      </c>
      <c r="J10" s="35">
        <v>6.0286</v>
      </c>
      <c r="K10" s="35">
        <v>0</v>
      </c>
      <c r="L10" s="32">
        <f t="shared" si="3"/>
        <v>19.0213</v>
      </c>
      <c r="M10" s="35">
        <v>0</v>
      </c>
      <c r="N10" s="35">
        <v>19.0213</v>
      </c>
      <c r="O10" s="35">
        <v>0</v>
      </c>
      <c r="P10" s="35">
        <v>0</v>
      </c>
      <c r="Q10" s="32">
        <f t="shared" si="4"/>
        <v>0</v>
      </c>
      <c r="R10" s="35">
        <v>0</v>
      </c>
      <c r="S10" s="35">
        <v>0</v>
      </c>
      <c r="V10" s="9"/>
    </row>
    <row r="11" spans="1:22" ht="15.75" customHeight="1" x14ac:dyDescent="0.15">
      <c r="A11" s="27" t="s">
        <v>12</v>
      </c>
      <c r="B11" s="28" t="s">
        <v>77</v>
      </c>
      <c r="C11" s="32">
        <f t="shared" si="0"/>
        <v>2549.3206</v>
      </c>
      <c r="D11" s="32">
        <f t="shared" si="1"/>
        <v>2405.3852000000002</v>
      </c>
      <c r="E11" s="35">
        <v>521.14890000000003</v>
      </c>
      <c r="F11" s="35">
        <v>1884.2363</v>
      </c>
      <c r="G11" s="35">
        <v>0</v>
      </c>
      <c r="H11" s="32">
        <f t="shared" si="2"/>
        <v>96.906900000000007</v>
      </c>
      <c r="I11" s="35">
        <v>1.0023</v>
      </c>
      <c r="J11" s="35">
        <v>95.904600000000002</v>
      </c>
      <c r="K11" s="35">
        <v>0</v>
      </c>
      <c r="L11" s="32">
        <f t="shared" si="3"/>
        <v>36.319499999999998</v>
      </c>
      <c r="M11" s="35">
        <v>0</v>
      </c>
      <c r="N11" s="35">
        <v>36.319499999999998</v>
      </c>
      <c r="O11" s="35">
        <v>0</v>
      </c>
      <c r="P11" s="35">
        <v>0</v>
      </c>
      <c r="Q11" s="32">
        <f t="shared" si="4"/>
        <v>10.709</v>
      </c>
      <c r="R11" s="35">
        <v>0</v>
      </c>
      <c r="S11" s="35">
        <v>10.709</v>
      </c>
      <c r="V11" s="9"/>
    </row>
    <row r="12" spans="1:22" ht="15.75" customHeight="1" x14ac:dyDescent="0.15">
      <c r="A12" s="27" t="s">
        <v>12</v>
      </c>
      <c r="B12" s="28" t="s">
        <v>78</v>
      </c>
      <c r="C12" s="32">
        <f t="shared" si="0"/>
        <v>534.39019999999994</v>
      </c>
      <c r="D12" s="32">
        <f t="shared" si="1"/>
        <v>534.39019999999994</v>
      </c>
      <c r="E12" s="35">
        <v>10.734299999999999</v>
      </c>
      <c r="F12" s="35">
        <v>523.65589999999997</v>
      </c>
      <c r="G12" s="35">
        <v>0</v>
      </c>
      <c r="H12" s="32">
        <f t="shared" si="2"/>
        <v>0</v>
      </c>
      <c r="I12" s="35">
        <v>0</v>
      </c>
      <c r="J12" s="35">
        <v>0</v>
      </c>
      <c r="K12" s="35">
        <v>0</v>
      </c>
      <c r="L12" s="32">
        <f t="shared" si="3"/>
        <v>0</v>
      </c>
      <c r="M12" s="35">
        <v>0</v>
      </c>
      <c r="N12" s="35">
        <v>0</v>
      </c>
      <c r="O12" s="35">
        <v>0</v>
      </c>
      <c r="P12" s="35">
        <v>0</v>
      </c>
      <c r="Q12" s="32">
        <f t="shared" si="4"/>
        <v>0</v>
      </c>
      <c r="R12" s="35">
        <v>0</v>
      </c>
      <c r="S12" s="35">
        <v>0</v>
      </c>
      <c r="V12" s="9"/>
    </row>
    <row r="13" spans="1:22" ht="15.75" customHeight="1" x14ac:dyDescent="0.15">
      <c r="A13" s="27" t="s">
        <v>12</v>
      </c>
      <c r="B13" s="28" t="s">
        <v>79</v>
      </c>
      <c r="C13" s="32">
        <f t="shared" si="0"/>
        <v>618.49030000000005</v>
      </c>
      <c r="D13" s="32">
        <f t="shared" si="1"/>
        <v>587.64859999999999</v>
      </c>
      <c r="E13" s="35">
        <v>17.7041</v>
      </c>
      <c r="F13" s="35">
        <v>569.94449999999995</v>
      </c>
      <c r="G13" s="35">
        <v>0</v>
      </c>
      <c r="H13" s="32">
        <f t="shared" si="2"/>
        <v>18.721699999999998</v>
      </c>
      <c r="I13" s="35">
        <v>0</v>
      </c>
      <c r="J13" s="35">
        <v>18.721699999999998</v>
      </c>
      <c r="K13" s="35">
        <v>0</v>
      </c>
      <c r="L13" s="32">
        <f t="shared" si="3"/>
        <v>12.12</v>
      </c>
      <c r="M13" s="35">
        <v>0</v>
      </c>
      <c r="N13" s="35">
        <v>12.12</v>
      </c>
      <c r="O13" s="35">
        <v>0</v>
      </c>
      <c r="P13" s="35">
        <v>0</v>
      </c>
      <c r="Q13" s="32">
        <f t="shared" si="4"/>
        <v>0</v>
      </c>
      <c r="R13" s="35">
        <v>0</v>
      </c>
      <c r="S13" s="35">
        <v>0</v>
      </c>
      <c r="V13" s="9"/>
    </row>
    <row r="14" spans="1:22" ht="15.75" customHeight="1" x14ac:dyDescent="0.15">
      <c r="A14" s="27" t="s">
        <v>12</v>
      </c>
      <c r="B14" s="28" t="s">
        <v>80</v>
      </c>
      <c r="C14" s="32">
        <f t="shared" si="0"/>
        <v>1063.7325000000001</v>
      </c>
      <c r="D14" s="32">
        <f t="shared" si="1"/>
        <v>1056.5083</v>
      </c>
      <c r="E14" s="35">
        <v>76.732200000000006</v>
      </c>
      <c r="F14" s="35">
        <v>979.77610000000004</v>
      </c>
      <c r="G14" s="35">
        <v>0</v>
      </c>
      <c r="H14" s="32">
        <f t="shared" si="2"/>
        <v>0</v>
      </c>
      <c r="I14" s="35">
        <v>0</v>
      </c>
      <c r="J14" s="35">
        <v>0</v>
      </c>
      <c r="K14" s="35">
        <v>0</v>
      </c>
      <c r="L14" s="32">
        <f t="shared" si="3"/>
        <v>7.2241999999999997</v>
      </c>
      <c r="M14" s="35">
        <v>0</v>
      </c>
      <c r="N14" s="35">
        <v>7.2241999999999997</v>
      </c>
      <c r="O14" s="35">
        <v>0</v>
      </c>
      <c r="P14" s="35">
        <v>0</v>
      </c>
      <c r="Q14" s="32">
        <f t="shared" si="4"/>
        <v>0</v>
      </c>
      <c r="R14" s="35">
        <v>0</v>
      </c>
      <c r="S14" s="35">
        <v>0</v>
      </c>
      <c r="V14" s="9"/>
    </row>
    <row r="15" spans="1:22" ht="15.75" customHeight="1" x14ac:dyDescent="0.15">
      <c r="A15" s="27" t="s">
        <v>12</v>
      </c>
      <c r="B15" s="28" t="s">
        <v>81</v>
      </c>
      <c r="C15" s="32">
        <f t="shared" si="0"/>
        <v>1374.8558</v>
      </c>
      <c r="D15" s="32">
        <f t="shared" si="1"/>
        <v>1291.9724000000001</v>
      </c>
      <c r="E15" s="35">
        <v>129.1789</v>
      </c>
      <c r="F15" s="35">
        <v>1162.7935</v>
      </c>
      <c r="G15" s="35">
        <v>0</v>
      </c>
      <c r="H15" s="32">
        <f t="shared" si="2"/>
        <v>82.883399999999995</v>
      </c>
      <c r="I15" s="35">
        <v>0</v>
      </c>
      <c r="J15" s="35">
        <v>82.883399999999995</v>
      </c>
      <c r="K15" s="35">
        <v>0</v>
      </c>
      <c r="L15" s="32">
        <f t="shared" si="3"/>
        <v>0</v>
      </c>
      <c r="M15" s="35">
        <v>0</v>
      </c>
      <c r="N15" s="35">
        <v>0</v>
      </c>
      <c r="O15" s="35">
        <v>0</v>
      </c>
      <c r="P15" s="35">
        <v>0</v>
      </c>
      <c r="Q15" s="32">
        <f t="shared" si="4"/>
        <v>0</v>
      </c>
      <c r="R15" s="35">
        <v>0</v>
      </c>
      <c r="S15" s="35">
        <v>0</v>
      </c>
      <c r="V15" s="9"/>
    </row>
    <row r="16" spans="1:22" ht="15.75" customHeight="1" x14ac:dyDescent="0.15">
      <c r="A16" s="27" t="s">
        <v>12</v>
      </c>
      <c r="B16" s="28" t="s">
        <v>82</v>
      </c>
      <c r="C16" s="32">
        <f t="shared" si="0"/>
        <v>1094.8731</v>
      </c>
      <c r="D16" s="32">
        <f t="shared" si="1"/>
        <v>1094.8731</v>
      </c>
      <c r="E16" s="35">
        <v>0</v>
      </c>
      <c r="F16" s="35">
        <v>1094.8731</v>
      </c>
      <c r="G16" s="35">
        <v>0</v>
      </c>
      <c r="H16" s="32">
        <f t="shared" si="2"/>
        <v>0</v>
      </c>
      <c r="I16" s="35">
        <v>0</v>
      </c>
      <c r="J16" s="35">
        <v>0</v>
      </c>
      <c r="K16" s="35">
        <v>0</v>
      </c>
      <c r="L16" s="32">
        <f t="shared" si="3"/>
        <v>0</v>
      </c>
      <c r="M16" s="35">
        <v>0</v>
      </c>
      <c r="N16" s="35">
        <v>0</v>
      </c>
      <c r="O16" s="35">
        <v>0</v>
      </c>
      <c r="P16" s="35">
        <v>0</v>
      </c>
      <c r="Q16" s="32">
        <f t="shared" si="4"/>
        <v>0</v>
      </c>
      <c r="R16" s="35">
        <v>0</v>
      </c>
      <c r="S16" s="35">
        <v>0</v>
      </c>
      <c r="V16" s="9"/>
    </row>
    <row r="17" spans="1:22" ht="15.75" customHeight="1" x14ac:dyDescent="0.15">
      <c r="A17" s="27" t="s">
        <v>12</v>
      </c>
      <c r="B17" s="28" t="s">
        <v>83</v>
      </c>
      <c r="C17" s="32">
        <f t="shared" si="0"/>
        <v>794.27769999999998</v>
      </c>
      <c r="D17" s="32">
        <f t="shared" si="1"/>
        <v>771.60149999999999</v>
      </c>
      <c r="E17" s="35">
        <v>18.816500000000001</v>
      </c>
      <c r="F17" s="35">
        <v>752.78499999999997</v>
      </c>
      <c r="G17" s="35">
        <v>0</v>
      </c>
      <c r="H17" s="32">
        <f t="shared" si="2"/>
        <v>22.676200000000001</v>
      </c>
      <c r="I17" s="35">
        <v>0</v>
      </c>
      <c r="J17" s="35">
        <v>22.676200000000001</v>
      </c>
      <c r="K17" s="35">
        <v>0</v>
      </c>
      <c r="L17" s="32">
        <f t="shared" si="3"/>
        <v>0</v>
      </c>
      <c r="M17" s="35">
        <v>0</v>
      </c>
      <c r="N17" s="35">
        <v>0</v>
      </c>
      <c r="O17" s="35">
        <v>0</v>
      </c>
      <c r="P17" s="35">
        <v>0</v>
      </c>
      <c r="Q17" s="32">
        <f t="shared" si="4"/>
        <v>0</v>
      </c>
      <c r="R17" s="35">
        <v>0</v>
      </c>
      <c r="S17" s="35">
        <v>0</v>
      </c>
      <c r="V17" s="9"/>
    </row>
    <row r="18" spans="1:22" ht="15.75" customHeight="1" x14ac:dyDescent="0.15">
      <c r="A18" s="27" t="s">
        <v>12</v>
      </c>
      <c r="B18" s="28" t="s">
        <v>84</v>
      </c>
      <c r="C18" s="32">
        <f t="shared" si="0"/>
        <v>1701.9841000000001</v>
      </c>
      <c r="D18" s="32">
        <f t="shared" si="1"/>
        <v>1696.4448000000002</v>
      </c>
      <c r="E18" s="35">
        <v>10.5684</v>
      </c>
      <c r="F18" s="35">
        <v>1685.8764000000001</v>
      </c>
      <c r="G18" s="35">
        <v>0</v>
      </c>
      <c r="H18" s="32">
        <f t="shared" si="2"/>
        <v>5.5392999999999999</v>
      </c>
      <c r="I18" s="35">
        <v>0</v>
      </c>
      <c r="J18" s="35">
        <v>5.5392999999999999</v>
      </c>
      <c r="K18" s="35">
        <v>0</v>
      </c>
      <c r="L18" s="32">
        <f t="shared" si="3"/>
        <v>0</v>
      </c>
      <c r="M18" s="35">
        <v>0</v>
      </c>
      <c r="N18" s="35">
        <v>0</v>
      </c>
      <c r="O18" s="35">
        <v>0</v>
      </c>
      <c r="P18" s="35">
        <v>0</v>
      </c>
      <c r="Q18" s="32">
        <f t="shared" si="4"/>
        <v>0</v>
      </c>
      <c r="R18" s="35">
        <v>0</v>
      </c>
      <c r="S18" s="35">
        <v>0</v>
      </c>
      <c r="V18" s="9"/>
    </row>
    <row r="19" spans="1:22" ht="15.75" customHeight="1" x14ac:dyDescent="0.15">
      <c r="A19" s="27" t="s">
        <v>12</v>
      </c>
      <c r="B19" s="28" t="s">
        <v>85</v>
      </c>
      <c r="C19" s="32">
        <f t="shared" si="0"/>
        <v>337.37139999999999</v>
      </c>
      <c r="D19" s="32">
        <f t="shared" si="1"/>
        <v>337.37139999999999</v>
      </c>
      <c r="E19" s="35">
        <v>19.7865</v>
      </c>
      <c r="F19" s="35">
        <v>317.5849</v>
      </c>
      <c r="G19" s="35">
        <v>0</v>
      </c>
      <c r="H19" s="32">
        <f t="shared" si="2"/>
        <v>0</v>
      </c>
      <c r="I19" s="35">
        <v>0</v>
      </c>
      <c r="J19" s="35">
        <v>0</v>
      </c>
      <c r="K19" s="35">
        <v>0</v>
      </c>
      <c r="L19" s="32">
        <f t="shared" si="3"/>
        <v>0</v>
      </c>
      <c r="M19" s="35">
        <v>0</v>
      </c>
      <c r="N19" s="35">
        <v>0</v>
      </c>
      <c r="O19" s="35">
        <v>0</v>
      </c>
      <c r="P19" s="35">
        <v>0</v>
      </c>
      <c r="Q19" s="32">
        <f t="shared" si="4"/>
        <v>0</v>
      </c>
      <c r="R19" s="35">
        <v>0</v>
      </c>
      <c r="S19" s="35">
        <v>0</v>
      </c>
      <c r="V19" s="9"/>
    </row>
    <row r="20" spans="1:22" ht="15.75" customHeight="1" x14ac:dyDescent="0.15">
      <c r="A20" s="27" t="s">
        <v>12</v>
      </c>
      <c r="B20" s="28" t="s">
        <v>86</v>
      </c>
      <c r="C20" s="32">
        <f t="shared" si="0"/>
        <v>1098.4577999999999</v>
      </c>
      <c r="D20" s="32">
        <f t="shared" si="1"/>
        <v>1098.4577999999999</v>
      </c>
      <c r="E20" s="35">
        <v>188.35210000000001</v>
      </c>
      <c r="F20" s="35">
        <v>910.10569999999996</v>
      </c>
      <c r="G20" s="35">
        <v>0</v>
      </c>
      <c r="H20" s="32">
        <f t="shared" si="2"/>
        <v>0</v>
      </c>
      <c r="I20" s="35">
        <v>0</v>
      </c>
      <c r="J20" s="35">
        <v>0</v>
      </c>
      <c r="K20" s="35">
        <v>0</v>
      </c>
      <c r="L20" s="32">
        <f t="shared" si="3"/>
        <v>0</v>
      </c>
      <c r="M20" s="35">
        <v>0</v>
      </c>
      <c r="N20" s="35">
        <v>0</v>
      </c>
      <c r="O20" s="35">
        <v>0</v>
      </c>
      <c r="P20" s="35">
        <v>0</v>
      </c>
      <c r="Q20" s="32">
        <f t="shared" si="4"/>
        <v>0</v>
      </c>
      <c r="R20" s="35">
        <v>0</v>
      </c>
      <c r="S20" s="35">
        <v>0</v>
      </c>
      <c r="V20" s="9"/>
    </row>
    <row r="21" spans="1:22" ht="15.75" customHeight="1" x14ac:dyDescent="0.15">
      <c r="A21" s="27" t="s">
        <v>12</v>
      </c>
      <c r="B21" s="28" t="s">
        <v>87</v>
      </c>
      <c r="C21" s="32">
        <f t="shared" si="0"/>
        <v>1328.4153000000001</v>
      </c>
      <c r="D21" s="32">
        <f t="shared" si="1"/>
        <v>1328.4153000000001</v>
      </c>
      <c r="E21" s="35">
        <v>55.740499999999997</v>
      </c>
      <c r="F21" s="35">
        <v>1272.6748</v>
      </c>
      <c r="G21" s="35">
        <v>0</v>
      </c>
      <c r="H21" s="32">
        <f t="shared" si="2"/>
        <v>0</v>
      </c>
      <c r="I21" s="35">
        <v>0</v>
      </c>
      <c r="J21" s="35">
        <v>0</v>
      </c>
      <c r="K21" s="35">
        <v>0</v>
      </c>
      <c r="L21" s="32">
        <f t="shared" si="3"/>
        <v>0</v>
      </c>
      <c r="M21" s="35">
        <v>0</v>
      </c>
      <c r="N21" s="35">
        <v>0</v>
      </c>
      <c r="O21" s="35">
        <v>0</v>
      </c>
      <c r="P21" s="35">
        <v>0</v>
      </c>
      <c r="Q21" s="32">
        <f t="shared" si="4"/>
        <v>0</v>
      </c>
      <c r="R21" s="35">
        <v>0</v>
      </c>
      <c r="S21" s="35">
        <v>0</v>
      </c>
      <c r="V21" s="9"/>
    </row>
    <row r="22" spans="1:22" ht="15.75" customHeight="1" x14ac:dyDescent="0.15">
      <c r="A22" s="27" t="s">
        <v>12</v>
      </c>
      <c r="B22" s="28" t="s">
        <v>88</v>
      </c>
      <c r="C22" s="32">
        <f t="shared" si="0"/>
        <v>1332.3249000000001</v>
      </c>
      <c r="D22" s="32">
        <f t="shared" si="1"/>
        <v>1332.3249000000001</v>
      </c>
      <c r="E22" s="35">
        <v>68.034899999999993</v>
      </c>
      <c r="F22" s="35">
        <v>1264.29</v>
      </c>
      <c r="G22" s="35">
        <v>0</v>
      </c>
      <c r="H22" s="32">
        <f t="shared" si="2"/>
        <v>0</v>
      </c>
      <c r="I22" s="35">
        <v>0</v>
      </c>
      <c r="J22" s="35">
        <v>0</v>
      </c>
      <c r="K22" s="35">
        <v>0</v>
      </c>
      <c r="L22" s="32">
        <f t="shared" si="3"/>
        <v>0</v>
      </c>
      <c r="M22" s="35">
        <v>0</v>
      </c>
      <c r="N22" s="35">
        <v>0</v>
      </c>
      <c r="O22" s="35">
        <v>0</v>
      </c>
      <c r="P22" s="35">
        <v>0</v>
      </c>
      <c r="Q22" s="32">
        <f t="shared" si="4"/>
        <v>0</v>
      </c>
      <c r="R22" s="35">
        <v>0</v>
      </c>
      <c r="S22" s="35">
        <v>0</v>
      </c>
      <c r="V22" s="9"/>
    </row>
    <row r="23" spans="1:22" ht="15.75" customHeight="1" x14ac:dyDescent="0.15">
      <c r="A23" s="27" t="s">
        <v>13</v>
      </c>
      <c r="B23" s="28" t="s">
        <v>89</v>
      </c>
      <c r="C23" s="32">
        <f t="shared" si="0"/>
        <v>650.89499999999998</v>
      </c>
      <c r="D23" s="32">
        <f t="shared" si="1"/>
        <v>649.52819999999997</v>
      </c>
      <c r="E23" s="35">
        <v>1.5901000000000001</v>
      </c>
      <c r="F23" s="35">
        <v>647.93809999999996</v>
      </c>
      <c r="G23" s="35">
        <v>0</v>
      </c>
      <c r="H23" s="32">
        <f t="shared" si="2"/>
        <v>1.3668</v>
      </c>
      <c r="I23" s="35">
        <v>0</v>
      </c>
      <c r="J23" s="35">
        <v>1.3668</v>
      </c>
      <c r="K23" s="35">
        <v>0</v>
      </c>
      <c r="L23" s="32">
        <f t="shared" si="3"/>
        <v>0</v>
      </c>
      <c r="M23" s="35">
        <v>0</v>
      </c>
      <c r="N23" s="35">
        <v>0</v>
      </c>
      <c r="O23" s="35">
        <v>0</v>
      </c>
      <c r="P23" s="35">
        <v>0</v>
      </c>
      <c r="Q23" s="32">
        <f t="shared" si="4"/>
        <v>0</v>
      </c>
      <c r="R23" s="35">
        <v>0</v>
      </c>
      <c r="S23" s="35">
        <v>0</v>
      </c>
      <c r="V23" s="9"/>
    </row>
    <row r="24" spans="1:22" ht="15.75" customHeight="1" x14ac:dyDescent="0.15">
      <c r="A24" s="27" t="s">
        <v>14</v>
      </c>
      <c r="B24" s="28" t="s">
        <v>90</v>
      </c>
      <c r="C24" s="32">
        <f t="shared" si="0"/>
        <v>488.50149999999996</v>
      </c>
      <c r="D24" s="32">
        <f t="shared" si="1"/>
        <v>488.50149999999996</v>
      </c>
      <c r="E24" s="35">
        <v>287.2</v>
      </c>
      <c r="F24" s="35">
        <v>201.3015</v>
      </c>
      <c r="G24" s="35">
        <v>0</v>
      </c>
      <c r="H24" s="32">
        <f t="shared" si="2"/>
        <v>0</v>
      </c>
      <c r="I24" s="35">
        <v>0</v>
      </c>
      <c r="J24" s="35">
        <v>0</v>
      </c>
      <c r="K24" s="35">
        <v>0</v>
      </c>
      <c r="L24" s="32">
        <f t="shared" si="3"/>
        <v>0</v>
      </c>
      <c r="M24" s="35">
        <v>0</v>
      </c>
      <c r="N24" s="35">
        <v>0</v>
      </c>
      <c r="O24" s="35">
        <v>0</v>
      </c>
      <c r="P24" s="35">
        <v>0</v>
      </c>
      <c r="Q24" s="32">
        <f t="shared" si="4"/>
        <v>0</v>
      </c>
      <c r="R24" s="35">
        <v>0</v>
      </c>
      <c r="S24" s="35">
        <v>0</v>
      </c>
      <c r="V24" s="9"/>
    </row>
    <row r="25" spans="1:22" ht="15.75" customHeight="1" x14ac:dyDescent="0.15">
      <c r="A25" s="27" t="s">
        <v>14</v>
      </c>
      <c r="B25" s="28" t="s">
        <v>91</v>
      </c>
      <c r="C25" s="32">
        <f t="shared" si="0"/>
        <v>46.517000000000003</v>
      </c>
      <c r="D25" s="32">
        <f t="shared" si="1"/>
        <v>46.517000000000003</v>
      </c>
      <c r="E25" s="35">
        <v>46.517000000000003</v>
      </c>
      <c r="F25" s="35">
        <v>0</v>
      </c>
      <c r="G25" s="35">
        <v>0</v>
      </c>
      <c r="H25" s="32">
        <f t="shared" si="2"/>
        <v>0</v>
      </c>
      <c r="I25" s="35">
        <v>0</v>
      </c>
      <c r="J25" s="35">
        <v>0</v>
      </c>
      <c r="K25" s="35">
        <v>0</v>
      </c>
      <c r="L25" s="32">
        <f t="shared" si="3"/>
        <v>0</v>
      </c>
      <c r="M25" s="35">
        <v>0</v>
      </c>
      <c r="N25" s="35">
        <v>0</v>
      </c>
      <c r="O25" s="35">
        <v>0</v>
      </c>
      <c r="P25" s="35">
        <v>0</v>
      </c>
      <c r="Q25" s="32">
        <f t="shared" si="4"/>
        <v>0</v>
      </c>
      <c r="R25" s="35">
        <v>0</v>
      </c>
      <c r="S25" s="35">
        <v>0</v>
      </c>
      <c r="V25" s="9"/>
    </row>
    <row r="26" spans="1:22" ht="15.75" customHeight="1" x14ac:dyDescent="0.15">
      <c r="A26" s="27" t="s">
        <v>14</v>
      </c>
      <c r="B26" s="28" t="s">
        <v>92</v>
      </c>
      <c r="C26" s="32">
        <f t="shared" si="0"/>
        <v>222.63759999999999</v>
      </c>
      <c r="D26" s="32">
        <f t="shared" si="1"/>
        <v>222.63759999999999</v>
      </c>
      <c r="E26" s="32">
        <v>222.63759999999999</v>
      </c>
      <c r="F26" s="32">
        <v>0</v>
      </c>
      <c r="G26" s="32">
        <v>0</v>
      </c>
      <c r="H26" s="32">
        <f t="shared" si="2"/>
        <v>0</v>
      </c>
      <c r="I26" s="32">
        <v>0</v>
      </c>
      <c r="J26" s="32">
        <v>0</v>
      </c>
      <c r="K26" s="32">
        <v>0</v>
      </c>
      <c r="L26" s="32">
        <f t="shared" si="3"/>
        <v>0</v>
      </c>
      <c r="M26" s="32">
        <v>0</v>
      </c>
      <c r="N26" s="32">
        <v>0</v>
      </c>
      <c r="O26" s="32">
        <v>0</v>
      </c>
      <c r="P26" s="32">
        <v>0</v>
      </c>
      <c r="Q26" s="32">
        <f t="shared" si="4"/>
        <v>0</v>
      </c>
      <c r="R26" s="32">
        <v>0</v>
      </c>
      <c r="S26" s="32">
        <v>0</v>
      </c>
      <c r="V26" s="8"/>
    </row>
    <row r="27" spans="1:22" ht="15.75" customHeight="1" x14ac:dyDescent="0.15">
      <c r="A27" s="27" t="s">
        <v>14</v>
      </c>
      <c r="B27" s="28" t="s">
        <v>93</v>
      </c>
      <c r="C27" s="32">
        <f t="shared" si="0"/>
        <v>9.4680999999999997</v>
      </c>
      <c r="D27" s="32">
        <f t="shared" si="1"/>
        <v>9.4680999999999997</v>
      </c>
      <c r="E27" s="35">
        <v>9.4680999999999997</v>
      </c>
      <c r="F27" s="35">
        <v>0</v>
      </c>
      <c r="G27" s="35">
        <v>0</v>
      </c>
      <c r="H27" s="32">
        <f t="shared" si="2"/>
        <v>0</v>
      </c>
      <c r="I27" s="35">
        <v>0</v>
      </c>
      <c r="J27" s="35">
        <v>0</v>
      </c>
      <c r="K27" s="35">
        <v>0</v>
      </c>
      <c r="L27" s="32">
        <f t="shared" si="3"/>
        <v>0</v>
      </c>
      <c r="M27" s="35">
        <v>0</v>
      </c>
      <c r="N27" s="35">
        <v>0</v>
      </c>
      <c r="O27" s="35">
        <v>0</v>
      </c>
      <c r="P27" s="35">
        <v>0</v>
      </c>
      <c r="Q27" s="32">
        <f t="shared" si="4"/>
        <v>0</v>
      </c>
      <c r="R27" s="35">
        <v>0</v>
      </c>
      <c r="S27" s="35">
        <v>0</v>
      </c>
      <c r="V27" s="9"/>
    </row>
    <row r="28" spans="1:22" ht="15.75" customHeight="1" x14ac:dyDescent="0.15">
      <c r="A28" s="27" t="s">
        <v>15</v>
      </c>
      <c r="B28" s="28" t="s">
        <v>94</v>
      </c>
      <c r="C28" s="32">
        <f t="shared" si="0"/>
        <v>45.120600000000003</v>
      </c>
      <c r="D28" s="32">
        <f t="shared" si="1"/>
        <v>0</v>
      </c>
      <c r="E28" s="35">
        <v>0</v>
      </c>
      <c r="F28" s="35">
        <v>0</v>
      </c>
      <c r="G28" s="35">
        <v>0</v>
      </c>
      <c r="H28" s="32">
        <f t="shared" si="2"/>
        <v>0</v>
      </c>
      <c r="I28" s="35">
        <v>0</v>
      </c>
      <c r="J28" s="35">
        <v>0</v>
      </c>
      <c r="K28" s="35">
        <v>0</v>
      </c>
      <c r="L28" s="32">
        <f t="shared" si="3"/>
        <v>45.120600000000003</v>
      </c>
      <c r="M28" s="35">
        <v>11.447800000000001</v>
      </c>
      <c r="N28" s="35">
        <v>33.672800000000002</v>
      </c>
      <c r="O28" s="35">
        <v>0</v>
      </c>
      <c r="P28" s="35">
        <v>0</v>
      </c>
      <c r="Q28" s="32">
        <f t="shared" si="4"/>
        <v>0</v>
      </c>
      <c r="R28" s="35">
        <v>0</v>
      </c>
      <c r="S28" s="35">
        <v>0</v>
      </c>
      <c r="V28" s="9"/>
    </row>
    <row r="29" spans="1:22" ht="15.75" customHeight="1" x14ac:dyDescent="0.15">
      <c r="A29" s="27" t="s">
        <v>15</v>
      </c>
      <c r="B29" s="28" t="s">
        <v>95</v>
      </c>
      <c r="C29" s="32">
        <f t="shared" si="0"/>
        <v>81.908799999999999</v>
      </c>
      <c r="D29" s="32">
        <f t="shared" si="1"/>
        <v>51.8523</v>
      </c>
      <c r="E29" s="35">
        <v>0</v>
      </c>
      <c r="F29" s="35">
        <v>0</v>
      </c>
      <c r="G29" s="35">
        <v>51.8523</v>
      </c>
      <c r="H29" s="32">
        <f t="shared" si="2"/>
        <v>30.0565</v>
      </c>
      <c r="I29" s="35">
        <v>0</v>
      </c>
      <c r="J29" s="35">
        <v>0</v>
      </c>
      <c r="K29" s="35">
        <v>30.0565</v>
      </c>
      <c r="L29" s="32">
        <f t="shared" si="3"/>
        <v>0</v>
      </c>
      <c r="M29" s="35">
        <v>0</v>
      </c>
      <c r="N29" s="35">
        <v>0</v>
      </c>
      <c r="O29" s="35">
        <v>0</v>
      </c>
      <c r="P29" s="35">
        <v>0</v>
      </c>
      <c r="Q29" s="32">
        <f t="shared" si="4"/>
        <v>0</v>
      </c>
      <c r="R29" s="35">
        <v>0</v>
      </c>
      <c r="S29" s="35">
        <v>0</v>
      </c>
      <c r="V29" s="9"/>
    </row>
    <row r="30" spans="1:22" ht="15.75" customHeight="1" x14ac:dyDescent="0.15">
      <c r="A30" s="27" t="s">
        <v>15</v>
      </c>
      <c r="B30" s="28" t="s">
        <v>96</v>
      </c>
      <c r="C30" s="32">
        <f t="shared" si="0"/>
        <v>185.50210000000001</v>
      </c>
      <c r="D30" s="32">
        <f t="shared" si="1"/>
        <v>142.1037</v>
      </c>
      <c r="E30" s="35">
        <v>4.5660999999999996</v>
      </c>
      <c r="F30" s="35">
        <v>137.5376</v>
      </c>
      <c r="G30" s="35">
        <v>0</v>
      </c>
      <c r="H30" s="32">
        <f t="shared" si="2"/>
        <v>4.2981999999999996</v>
      </c>
      <c r="I30" s="35">
        <v>0</v>
      </c>
      <c r="J30" s="35">
        <v>4.2981999999999996</v>
      </c>
      <c r="K30" s="35">
        <v>0</v>
      </c>
      <c r="L30" s="32">
        <f t="shared" si="3"/>
        <v>39.100200000000001</v>
      </c>
      <c r="M30" s="35">
        <v>0</v>
      </c>
      <c r="N30" s="35">
        <v>39.100200000000001</v>
      </c>
      <c r="O30" s="35">
        <v>0</v>
      </c>
      <c r="P30" s="35">
        <v>0</v>
      </c>
      <c r="Q30" s="32">
        <f t="shared" si="4"/>
        <v>0</v>
      </c>
      <c r="R30" s="35">
        <v>0</v>
      </c>
      <c r="S30" s="35">
        <v>0</v>
      </c>
      <c r="V30" s="9"/>
    </row>
    <row r="31" spans="1:22" ht="15.75" customHeight="1" x14ac:dyDescent="0.15">
      <c r="A31" s="27" t="s">
        <v>15</v>
      </c>
      <c r="B31" s="28" t="s">
        <v>97</v>
      </c>
      <c r="C31" s="32">
        <f t="shared" si="0"/>
        <v>403.1413</v>
      </c>
      <c r="D31" s="32">
        <f t="shared" si="1"/>
        <v>397.04140000000001</v>
      </c>
      <c r="E31" s="35">
        <v>5.0137999999999998</v>
      </c>
      <c r="F31" s="35">
        <v>392.02760000000001</v>
      </c>
      <c r="G31" s="35">
        <v>0</v>
      </c>
      <c r="H31" s="32">
        <f t="shared" si="2"/>
        <v>1.45</v>
      </c>
      <c r="I31" s="35">
        <v>0</v>
      </c>
      <c r="J31" s="35">
        <v>1.45</v>
      </c>
      <c r="K31" s="35">
        <v>0</v>
      </c>
      <c r="L31" s="32">
        <f t="shared" si="3"/>
        <v>4.6498999999999997</v>
      </c>
      <c r="M31" s="35">
        <v>0</v>
      </c>
      <c r="N31" s="35">
        <v>4.6498999999999997</v>
      </c>
      <c r="O31" s="35">
        <v>0</v>
      </c>
      <c r="P31" s="35">
        <v>0</v>
      </c>
      <c r="Q31" s="32">
        <f t="shared" si="4"/>
        <v>0</v>
      </c>
      <c r="R31" s="35">
        <v>0</v>
      </c>
      <c r="S31" s="35">
        <v>0</v>
      </c>
      <c r="V31" s="9"/>
    </row>
    <row r="32" spans="1:22" ht="15.75" customHeight="1" x14ac:dyDescent="0.15">
      <c r="A32" s="27" t="s">
        <v>16</v>
      </c>
      <c r="B32" s="28" t="s">
        <v>98</v>
      </c>
      <c r="C32" s="32">
        <f t="shared" si="0"/>
        <v>563.82530000000008</v>
      </c>
      <c r="D32" s="32">
        <f t="shared" si="1"/>
        <v>540.53650000000005</v>
      </c>
      <c r="E32" s="35">
        <v>12.8649</v>
      </c>
      <c r="F32" s="35">
        <v>527.67160000000001</v>
      </c>
      <c r="G32" s="35">
        <v>0</v>
      </c>
      <c r="H32" s="32">
        <f t="shared" si="2"/>
        <v>0</v>
      </c>
      <c r="I32" s="35">
        <v>0</v>
      </c>
      <c r="J32" s="35">
        <v>0</v>
      </c>
      <c r="K32" s="35">
        <v>0</v>
      </c>
      <c r="L32" s="32">
        <f t="shared" si="3"/>
        <v>23.288799999999998</v>
      </c>
      <c r="M32" s="35">
        <v>4.7164000000000001</v>
      </c>
      <c r="N32" s="35">
        <v>18.572399999999998</v>
      </c>
      <c r="O32" s="35">
        <v>0</v>
      </c>
      <c r="P32" s="35">
        <v>0</v>
      </c>
      <c r="Q32" s="32">
        <f t="shared" si="4"/>
        <v>0</v>
      </c>
      <c r="R32" s="35">
        <v>0</v>
      </c>
      <c r="S32" s="35">
        <v>0</v>
      </c>
      <c r="V32" s="9"/>
    </row>
    <row r="33" spans="1:22" ht="15.75" customHeight="1" x14ac:dyDescent="0.15">
      <c r="A33" s="27" t="s">
        <v>16</v>
      </c>
      <c r="B33" s="28" t="s">
        <v>99</v>
      </c>
      <c r="C33" s="32">
        <f t="shared" si="0"/>
        <v>816.00130000000001</v>
      </c>
      <c r="D33" s="32">
        <f t="shared" si="1"/>
        <v>0</v>
      </c>
      <c r="E33" s="35">
        <v>0</v>
      </c>
      <c r="F33" s="35">
        <v>0</v>
      </c>
      <c r="G33" s="35">
        <v>0</v>
      </c>
      <c r="H33" s="32">
        <f t="shared" si="2"/>
        <v>0</v>
      </c>
      <c r="I33" s="35">
        <v>0</v>
      </c>
      <c r="J33" s="35">
        <v>0</v>
      </c>
      <c r="K33" s="35">
        <v>0</v>
      </c>
      <c r="L33" s="32">
        <f t="shared" si="3"/>
        <v>816.00130000000001</v>
      </c>
      <c r="M33" s="35">
        <v>0</v>
      </c>
      <c r="N33" s="35">
        <v>0</v>
      </c>
      <c r="O33" s="35">
        <v>0</v>
      </c>
      <c r="P33" s="35">
        <v>816.00130000000001</v>
      </c>
      <c r="Q33" s="32">
        <f t="shared" si="4"/>
        <v>0</v>
      </c>
      <c r="R33" s="35">
        <v>0</v>
      </c>
      <c r="S33" s="35">
        <v>0</v>
      </c>
      <c r="V33" s="9"/>
    </row>
    <row r="34" spans="1:22" ht="15.75" customHeight="1" x14ac:dyDescent="0.15">
      <c r="A34" s="27" t="s">
        <v>17</v>
      </c>
      <c r="B34" s="28" t="s">
        <v>100</v>
      </c>
      <c r="C34" s="32">
        <f t="shared" si="0"/>
        <v>108.1691</v>
      </c>
      <c r="D34" s="32">
        <f t="shared" si="1"/>
        <v>108.1691</v>
      </c>
      <c r="E34" s="35">
        <v>0</v>
      </c>
      <c r="F34" s="35">
        <v>108.1691</v>
      </c>
      <c r="G34" s="35">
        <v>0</v>
      </c>
      <c r="H34" s="32">
        <f t="shared" si="2"/>
        <v>0</v>
      </c>
      <c r="I34" s="35">
        <v>0</v>
      </c>
      <c r="J34" s="35">
        <v>0</v>
      </c>
      <c r="K34" s="35">
        <v>0</v>
      </c>
      <c r="L34" s="32">
        <f t="shared" si="3"/>
        <v>0</v>
      </c>
      <c r="M34" s="35">
        <v>0</v>
      </c>
      <c r="N34" s="35">
        <v>0</v>
      </c>
      <c r="O34" s="35">
        <v>0</v>
      </c>
      <c r="P34" s="35">
        <v>0</v>
      </c>
      <c r="Q34" s="32">
        <f t="shared" si="4"/>
        <v>0</v>
      </c>
      <c r="R34" s="35">
        <v>0</v>
      </c>
      <c r="S34" s="35">
        <v>0</v>
      </c>
      <c r="V34" s="9"/>
    </row>
    <row r="35" spans="1:22" ht="15.75" customHeight="1" x14ac:dyDescent="0.15">
      <c r="A35" s="27" t="s">
        <v>18</v>
      </c>
      <c r="B35" s="28" t="s">
        <v>101</v>
      </c>
      <c r="C35" s="32">
        <f t="shared" si="0"/>
        <v>649.37360000000001</v>
      </c>
      <c r="D35" s="32">
        <f t="shared" si="1"/>
        <v>649.37360000000001</v>
      </c>
      <c r="E35" s="35">
        <v>11.577500000000001</v>
      </c>
      <c r="F35" s="35">
        <v>637.79610000000002</v>
      </c>
      <c r="G35" s="35">
        <v>0</v>
      </c>
      <c r="H35" s="32">
        <f t="shared" si="2"/>
        <v>0</v>
      </c>
      <c r="I35" s="35">
        <v>0</v>
      </c>
      <c r="J35" s="35">
        <v>0</v>
      </c>
      <c r="K35" s="35">
        <v>0</v>
      </c>
      <c r="L35" s="32">
        <f t="shared" si="3"/>
        <v>0</v>
      </c>
      <c r="M35" s="35">
        <v>0</v>
      </c>
      <c r="N35" s="35">
        <v>0</v>
      </c>
      <c r="O35" s="35">
        <v>0</v>
      </c>
      <c r="P35" s="35">
        <v>0</v>
      </c>
      <c r="Q35" s="32">
        <f t="shared" si="4"/>
        <v>0</v>
      </c>
      <c r="R35" s="35">
        <v>0</v>
      </c>
      <c r="S35" s="35">
        <v>0</v>
      </c>
      <c r="V35" s="9"/>
    </row>
    <row r="36" spans="1:22" ht="15.75" customHeight="1" x14ac:dyDescent="0.15">
      <c r="A36" s="27" t="s">
        <v>18</v>
      </c>
      <c r="B36" s="28" t="s">
        <v>102</v>
      </c>
      <c r="C36" s="32">
        <f t="shared" si="0"/>
        <v>40.183300000000003</v>
      </c>
      <c r="D36" s="32">
        <f t="shared" si="1"/>
        <v>30.7163</v>
      </c>
      <c r="E36" s="35">
        <v>0</v>
      </c>
      <c r="F36" s="35">
        <v>30.7163</v>
      </c>
      <c r="G36" s="35">
        <v>0</v>
      </c>
      <c r="H36" s="32">
        <f t="shared" si="2"/>
        <v>0</v>
      </c>
      <c r="I36" s="35">
        <v>0</v>
      </c>
      <c r="J36" s="35">
        <v>0</v>
      </c>
      <c r="K36" s="35">
        <v>0</v>
      </c>
      <c r="L36" s="32">
        <f t="shared" si="3"/>
        <v>9.4670000000000005</v>
      </c>
      <c r="M36" s="35">
        <v>0</v>
      </c>
      <c r="N36" s="35">
        <v>9.4670000000000005</v>
      </c>
      <c r="O36" s="35">
        <v>0</v>
      </c>
      <c r="P36" s="35">
        <v>0</v>
      </c>
      <c r="Q36" s="32">
        <f t="shared" si="4"/>
        <v>0</v>
      </c>
      <c r="R36" s="35">
        <v>0</v>
      </c>
      <c r="S36" s="35">
        <v>0</v>
      </c>
      <c r="V36" s="9"/>
    </row>
    <row r="37" spans="1:22" ht="15.75" customHeight="1" x14ac:dyDescent="0.15">
      <c r="A37" s="27" t="s">
        <v>18</v>
      </c>
      <c r="B37" s="28" t="s">
        <v>103</v>
      </c>
      <c r="C37" s="32">
        <f t="shared" si="0"/>
        <v>768.95170000000007</v>
      </c>
      <c r="D37" s="32">
        <f t="shared" si="1"/>
        <v>483.14369999999997</v>
      </c>
      <c r="E37" s="35">
        <v>8.2512000000000008</v>
      </c>
      <c r="F37" s="35">
        <v>474.89249999999998</v>
      </c>
      <c r="G37" s="35">
        <v>0</v>
      </c>
      <c r="H37" s="32">
        <f t="shared" si="2"/>
        <v>27.524799999999999</v>
      </c>
      <c r="I37" s="35">
        <v>1.0809</v>
      </c>
      <c r="J37" s="35">
        <v>26.443899999999999</v>
      </c>
      <c r="K37" s="35">
        <v>0</v>
      </c>
      <c r="L37" s="32">
        <f t="shared" si="3"/>
        <v>258.28320000000002</v>
      </c>
      <c r="M37" s="35">
        <v>0</v>
      </c>
      <c r="N37" s="35">
        <v>258.28320000000002</v>
      </c>
      <c r="O37" s="35">
        <v>0</v>
      </c>
      <c r="P37" s="35">
        <v>0</v>
      </c>
      <c r="Q37" s="32">
        <f t="shared" si="4"/>
        <v>0</v>
      </c>
      <c r="R37" s="35">
        <v>0</v>
      </c>
      <c r="S37" s="35">
        <v>0</v>
      </c>
      <c r="V37" s="9"/>
    </row>
    <row r="38" spans="1:22" ht="15.75" customHeight="1" x14ac:dyDescent="0.15">
      <c r="A38" s="27" t="s">
        <v>19</v>
      </c>
      <c r="B38" s="28" t="s">
        <v>104</v>
      </c>
      <c r="C38" s="32">
        <f t="shared" si="0"/>
        <v>650.14390000000003</v>
      </c>
      <c r="D38" s="32">
        <f t="shared" si="1"/>
        <v>650.14390000000003</v>
      </c>
      <c r="E38" s="35">
        <v>650.14390000000003</v>
      </c>
      <c r="F38" s="35">
        <v>0</v>
      </c>
      <c r="G38" s="35">
        <v>0</v>
      </c>
      <c r="H38" s="32">
        <f t="shared" si="2"/>
        <v>0</v>
      </c>
      <c r="I38" s="35">
        <v>0</v>
      </c>
      <c r="J38" s="35">
        <v>0</v>
      </c>
      <c r="K38" s="35">
        <v>0</v>
      </c>
      <c r="L38" s="32">
        <f t="shared" si="3"/>
        <v>0</v>
      </c>
      <c r="M38" s="35">
        <v>0</v>
      </c>
      <c r="N38" s="35">
        <v>0</v>
      </c>
      <c r="O38" s="35">
        <v>0</v>
      </c>
      <c r="P38" s="35">
        <v>0</v>
      </c>
      <c r="Q38" s="32">
        <f t="shared" si="4"/>
        <v>0</v>
      </c>
      <c r="R38" s="35">
        <v>0</v>
      </c>
      <c r="S38" s="35">
        <v>0</v>
      </c>
      <c r="V38" s="9"/>
    </row>
    <row r="39" spans="1:22" ht="15.75" customHeight="1" x14ac:dyDescent="0.15">
      <c r="A39" s="27" t="s">
        <v>19</v>
      </c>
      <c r="B39" s="28" t="s">
        <v>105</v>
      </c>
      <c r="C39" s="32">
        <f t="shared" si="0"/>
        <v>3037.6238000000003</v>
      </c>
      <c r="D39" s="32">
        <f t="shared" si="1"/>
        <v>2283.194</v>
      </c>
      <c r="E39" s="35">
        <v>156.8699</v>
      </c>
      <c r="F39" s="35">
        <v>2126.3240999999998</v>
      </c>
      <c r="G39" s="35">
        <v>0</v>
      </c>
      <c r="H39" s="32">
        <f t="shared" si="2"/>
        <v>132.48159999999999</v>
      </c>
      <c r="I39" s="35">
        <v>0</v>
      </c>
      <c r="J39" s="35">
        <v>132.48159999999999</v>
      </c>
      <c r="K39" s="35">
        <v>0</v>
      </c>
      <c r="L39" s="32">
        <f t="shared" si="3"/>
        <v>621.94820000000004</v>
      </c>
      <c r="M39" s="35">
        <v>63.008400000000002</v>
      </c>
      <c r="N39" s="35">
        <v>558.93979999999999</v>
      </c>
      <c r="O39" s="35">
        <v>0</v>
      </c>
      <c r="P39" s="35">
        <v>0</v>
      </c>
      <c r="Q39" s="32">
        <f t="shared" si="4"/>
        <v>0</v>
      </c>
      <c r="R39" s="35">
        <v>0</v>
      </c>
      <c r="S39" s="35">
        <v>0</v>
      </c>
      <c r="V39" s="9"/>
    </row>
    <row r="40" spans="1:22" ht="15.75" customHeight="1" x14ac:dyDescent="0.15">
      <c r="A40" s="27" t="s">
        <v>19</v>
      </c>
      <c r="B40" s="28" t="s">
        <v>106</v>
      </c>
      <c r="C40" s="32">
        <f t="shared" si="0"/>
        <v>1386.0119</v>
      </c>
      <c r="D40" s="32">
        <f t="shared" si="1"/>
        <v>845.53890000000001</v>
      </c>
      <c r="E40" s="35">
        <v>50.075400000000002</v>
      </c>
      <c r="F40" s="35">
        <v>795.46349999999995</v>
      </c>
      <c r="G40" s="35">
        <v>0</v>
      </c>
      <c r="H40" s="32">
        <f t="shared" si="2"/>
        <v>71.619200000000006</v>
      </c>
      <c r="I40" s="35">
        <v>0</v>
      </c>
      <c r="J40" s="35">
        <v>71.619200000000006</v>
      </c>
      <c r="K40" s="35">
        <v>0</v>
      </c>
      <c r="L40" s="32">
        <f t="shared" si="3"/>
        <v>468.85379999999998</v>
      </c>
      <c r="M40" s="35">
        <v>0</v>
      </c>
      <c r="N40" s="35">
        <v>468.85379999999998</v>
      </c>
      <c r="O40" s="35">
        <v>0</v>
      </c>
      <c r="P40" s="35">
        <v>0</v>
      </c>
      <c r="Q40" s="32">
        <f t="shared" si="4"/>
        <v>0</v>
      </c>
      <c r="R40" s="35">
        <v>0</v>
      </c>
      <c r="S40" s="35">
        <v>0</v>
      </c>
      <c r="V40" s="9"/>
    </row>
    <row r="41" spans="1:22" ht="15.75" customHeight="1" x14ac:dyDescent="0.15">
      <c r="A41" s="27" t="s">
        <v>19</v>
      </c>
      <c r="B41" s="28" t="s">
        <v>107</v>
      </c>
      <c r="C41" s="32">
        <f t="shared" si="0"/>
        <v>2000.5074</v>
      </c>
      <c r="D41" s="32">
        <f t="shared" si="1"/>
        <v>1394.4826</v>
      </c>
      <c r="E41" s="35">
        <v>30.570599999999999</v>
      </c>
      <c r="F41" s="35">
        <v>1363.912</v>
      </c>
      <c r="G41" s="35">
        <v>0</v>
      </c>
      <c r="H41" s="32">
        <f t="shared" si="2"/>
        <v>320.00069999999999</v>
      </c>
      <c r="I41" s="35">
        <v>0</v>
      </c>
      <c r="J41" s="35">
        <v>320.00069999999999</v>
      </c>
      <c r="K41" s="35">
        <v>0</v>
      </c>
      <c r="L41" s="32">
        <f t="shared" si="3"/>
        <v>286.02409999999998</v>
      </c>
      <c r="M41" s="35">
        <v>0</v>
      </c>
      <c r="N41" s="35">
        <v>286.02409999999998</v>
      </c>
      <c r="O41" s="35">
        <v>0</v>
      </c>
      <c r="P41" s="35">
        <v>0</v>
      </c>
      <c r="Q41" s="32">
        <f t="shared" si="4"/>
        <v>0</v>
      </c>
      <c r="R41" s="35">
        <v>0</v>
      </c>
      <c r="S41" s="35">
        <v>0</v>
      </c>
      <c r="V41" s="9"/>
    </row>
    <row r="42" spans="1:22" ht="15.75" customHeight="1" x14ac:dyDescent="0.15">
      <c r="A42" s="27" t="s">
        <v>19</v>
      </c>
      <c r="B42" s="28" t="s">
        <v>108</v>
      </c>
      <c r="C42" s="32">
        <f t="shared" si="0"/>
        <v>1678.2847999999999</v>
      </c>
      <c r="D42" s="32">
        <f t="shared" si="1"/>
        <v>1678.2847999999999</v>
      </c>
      <c r="E42" s="35">
        <v>728.83950000000004</v>
      </c>
      <c r="F42" s="35">
        <v>949.44529999999997</v>
      </c>
      <c r="G42" s="35">
        <v>0</v>
      </c>
      <c r="H42" s="32">
        <f t="shared" si="2"/>
        <v>0</v>
      </c>
      <c r="I42" s="35">
        <v>0</v>
      </c>
      <c r="J42" s="35">
        <v>0</v>
      </c>
      <c r="K42" s="35">
        <v>0</v>
      </c>
      <c r="L42" s="32">
        <f t="shared" si="3"/>
        <v>0</v>
      </c>
      <c r="M42" s="35">
        <v>0</v>
      </c>
      <c r="N42" s="35">
        <v>0</v>
      </c>
      <c r="O42" s="35">
        <v>0</v>
      </c>
      <c r="P42" s="35">
        <v>0</v>
      </c>
      <c r="Q42" s="32">
        <f t="shared" si="4"/>
        <v>0</v>
      </c>
      <c r="R42" s="35">
        <v>0</v>
      </c>
      <c r="S42" s="35">
        <v>0</v>
      </c>
      <c r="V42" s="9"/>
    </row>
    <row r="43" spans="1:22" ht="15.75" customHeight="1" x14ac:dyDescent="0.15">
      <c r="A43" s="27" t="s">
        <v>19</v>
      </c>
      <c r="B43" s="28" t="s">
        <v>109</v>
      </c>
      <c r="C43" s="32">
        <f t="shared" si="0"/>
        <v>587.46199999999999</v>
      </c>
      <c r="D43" s="32">
        <f t="shared" si="1"/>
        <v>587.46199999999999</v>
      </c>
      <c r="E43" s="35">
        <v>587.46199999999999</v>
      </c>
      <c r="F43" s="35">
        <v>0</v>
      </c>
      <c r="G43" s="35">
        <v>0</v>
      </c>
      <c r="H43" s="32">
        <f t="shared" si="2"/>
        <v>0</v>
      </c>
      <c r="I43" s="35">
        <v>0</v>
      </c>
      <c r="J43" s="35">
        <v>0</v>
      </c>
      <c r="K43" s="35">
        <v>0</v>
      </c>
      <c r="L43" s="32">
        <f t="shared" si="3"/>
        <v>0</v>
      </c>
      <c r="M43" s="35">
        <v>0</v>
      </c>
      <c r="N43" s="35">
        <v>0</v>
      </c>
      <c r="O43" s="35">
        <v>0</v>
      </c>
      <c r="P43" s="35">
        <v>0</v>
      </c>
      <c r="Q43" s="32">
        <f t="shared" si="4"/>
        <v>0</v>
      </c>
      <c r="R43" s="35">
        <v>0</v>
      </c>
      <c r="S43" s="35">
        <v>0</v>
      </c>
      <c r="V43" s="9"/>
    </row>
    <row r="44" spans="1:22" ht="15.75" customHeight="1" x14ac:dyDescent="0.15">
      <c r="A44" s="27" t="s">
        <v>19</v>
      </c>
      <c r="B44" s="28" t="s">
        <v>110</v>
      </c>
      <c r="C44" s="32">
        <f t="shared" si="0"/>
        <v>154.7637</v>
      </c>
      <c r="D44" s="32">
        <f t="shared" si="1"/>
        <v>154.7637</v>
      </c>
      <c r="E44" s="35">
        <v>154.7637</v>
      </c>
      <c r="F44" s="35">
        <v>0</v>
      </c>
      <c r="G44" s="35">
        <v>0</v>
      </c>
      <c r="H44" s="32">
        <f t="shared" si="2"/>
        <v>0</v>
      </c>
      <c r="I44" s="35">
        <v>0</v>
      </c>
      <c r="J44" s="35">
        <v>0</v>
      </c>
      <c r="K44" s="35">
        <v>0</v>
      </c>
      <c r="L44" s="32">
        <f t="shared" si="3"/>
        <v>0</v>
      </c>
      <c r="M44" s="35">
        <v>0</v>
      </c>
      <c r="N44" s="35">
        <v>0</v>
      </c>
      <c r="O44" s="35">
        <v>0</v>
      </c>
      <c r="P44" s="35">
        <v>0</v>
      </c>
      <c r="Q44" s="32">
        <f t="shared" si="4"/>
        <v>0</v>
      </c>
      <c r="R44" s="35">
        <v>0</v>
      </c>
      <c r="S44" s="35">
        <v>0</v>
      </c>
      <c r="V44" s="9"/>
    </row>
    <row r="45" spans="1:22" ht="15.75" customHeight="1" x14ac:dyDescent="0.15">
      <c r="A45" s="27" t="s">
        <v>19</v>
      </c>
      <c r="B45" s="28" t="s">
        <v>111</v>
      </c>
      <c r="C45" s="32">
        <f t="shared" si="0"/>
        <v>453.73230000000001</v>
      </c>
      <c r="D45" s="32">
        <f t="shared" si="1"/>
        <v>453.73230000000001</v>
      </c>
      <c r="E45" s="35">
        <v>11.328799999999999</v>
      </c>
      <c r="F45" s="35">
        <v>442.40350000000001</v>
      </c>
      <c r="G45" s="35">
        <v>0</v>
      </c>
      <c r="H45" s="32">
        <f t="shared" si="2"/>
        <v>0</v>
      </c>
      <c r="I45" s="35">
        <v>0</v>
      </c>
      <c r="J45" s="35">
        <v>0</v>
      </c>
      <c r="K45" s="35">
        <v>0</v>
      </c>
      <c r="L45" s="32">
        <f t="shared" si="3"/>
        <v>0</v>
      </c>
      <c r="M45" s="35">
        <v>0</v>
      </c>
      <c r="N45" s="35">
        <v>0</v>
      </c>
      <c r="O45" s="35">
        <v>0</v>
      </c>
      <c r="P45" s="35">
        <v>0</v>
      </c>
      <c r="Q45" s="32">
        <f t="shared" si="4"/>
        <v>0</v>
      </c>
      <c r="R45" s="35">
        <v>0</v>
      </c>
      <c r="S45" s="35">
        <v>0</v>
      </c>
      <c r="V45" s="9"/>
    </row>
    <row r="46" spans="1:22" ht="15.75" customHeight="1" x14ac:dyDescent="0.15">
      <c r="A46" s="27" t="s">
        <v>19</v>
      </c>
      <c r="B46" s="28" t="s">
        <v>112</v>
      </c>
      <c r="C46" s="32">
        <f t="shared" si="0"/>
        <v>21.9893</v>
      </c>
      <c r="D46" s="32">
        <f t="shared" si="1"/>
        <v>21.9893</v>
      </c>
      <c r="E46" s="35">
        <v>21.9893</v>
      </c>
      <c r="F46" s="35">
        <v>0</v>
      </c>
      <c r="G46" s="35">
        <v>0</v>
      </c>
      <c r="H46" s="32">
        <f t="shared" si="2"/>
        <v>0</v>
      </c>
      <c r="I46" s="35">
        <v>0</v>
      </c>
      <c r="J46" s="35">
        <v>0</v>
      </c>
      <c r="K46" s="35">
        <v>0</v>
      </c>
      <c r="L46" s="32">
        <f t="shared" si="3"/>
        <v>0</v>
      </c>
      <c r="M46" s="35">
        <v>0</v>
      </c>
      <c r="N46" s="35">
        <v>0</v>
      </c>
      <c r="O46" s="35">
        <v>0</v>
      </c>
      <c r="P46" s="35">
        <v>0</v>
      </c>
      <c r="Q46" s="32">
        <f t="shared" si="4"/>
        <v>0</v>
      </c>
      <c r="R46" s="35">
        <v>0</v>
      </c>
      <c r="S46" s="35">
        <v>0</v>
      </c>
      <c r="V46" s="9"/>
    </row>
    <row r="47" spans="1:22" ht="15.75" customHeight="1" x14ac:dyDescent="0.15">
      <c r="A47" s="27" t="s">
        <v>19</v>
      </c>
      <c r="B47" s="28" t="s">
        <v>113</v>
      </c>
      <c r="C47" s="32">
        <f t="shared" si="0"/>
        <v>1217.1065000000001</v>
      </c>
      <c r="D47" s="32">
        <f t="shared" si="1"/>
        <v>523.80460000000005</v>
      </c>
      <c r="E47" s="35">
        <v>0</v>
      </c>
      <c r="F47" s="35">
        <v>523.80460000000005</v>
      </c>
      <c r="G47" s="35">
        <v>0</v>
      </c>
      <c r="H47" s="32">
        <f t="shared" si="2"/>
        <v>0</v>
      </c>
      <c r="I47" s="35">
        <v>0</v>
      </c>
      <c r="J47" s="35">
        <v>0</v>
      </c>
      <c r="K47" s="35">
        <v>0</v>
      </c>
      <c r="L47" s="32">
        <f t="shared" si="3"/>
        <v>693.30190000000005</v>
      </c>
      <c r="M47" s="35">
        <v>0</v>
      </c>
      <c r="N47" s="35">
        <v>0</v>
      </c>
      <c r="O47" s="35">
        <v>0</v>
      </c>
      <c r="P47" s="35">
        <v>693.30190000000005</v>
      </c>
      <c r="Q47" s="32">
        <f t="shared" si="4"/>
        <v>0</v>
      </c>
      <c r="R47" s="35">
        <v>0</v>
      </c>
      <c r="S47" s="35">
        <v>0</v>
      </c>
      <c r="V47" s="9"/>
    </row>
    <row r="48" spans="1:22" ht="15.75" customHeight="1" x14ac:dyDescent="0.15">
      <c r="A48" s="27" t="s">
        <v>19</v>
      </c>
      <c r="B48" s="28" t="s">
        <v>114</v>
      </c>
      <c r="C48" s="32">
        <f t="shared" si="0"/>
        <v>441.04820000000001</v>
      </c>
      <c r="D48" s="32">
        <f t="shared" si="1"/>
        <v>441.04820000000001</v>
      </c>
      <c r="E48" s="35">
        <v>12.137700000000001</v>
      </c>
      <c r="F48" s="35">
        <v>428.91050000000001</v>
      </c>
      <c r="G48" s="35">
        <v>0</v>
      </c>
      <c r="H48" s="32">
        <f t="shared" si="2"/>
        <v>0</v>
      </c>
      <c r="I48" s="35">
        <v>0</v>
      </c>
      <c r="J48" s="35">
        <v>0</v>
      </c>
      <c r="K48" s="35">
        <v>0</v>
      </c>
      <c r="L48" s="32">
        <f t="shared" si="3"/>
        <v>0</v>
      </c>
      <c r="M48" s="35">
        <v>0</v>
      </c>
      <c r="N48" s="35">
        <v>0</v>
      </c>
      <c r="O48" s="35">
        <v>0</v>
      </c>
      <c r="P48" s="35">
        <v>0</v>
      </c>
      <c r="Q48" s="32">
        <f t="shared" si="4"/>
        <v>0</v>
      </c>
      <c r="R48" s="35">
        <v>0</v>
      </c>
      <c r="S48" s="35">
        <v>0</v>
      </c>
      <c r="V48" s="9"/>
    </row>
    <row r="49" spans="1:22" ht="15.75" customHeight="1" x14ac:dyDescent="0.15">
      <c r="A49" s="27" t="s">
        <v>19</v>
      </c>
      <c r="B49" s="28" t="s">
        <v>115</v>
      </c>
      <c r="C49" s="32">
        <f t="shared" si="0"/>
        <v>4491.6134999999995</v>
      </c>
      <c r="D49" s="32">
        <f t="shared" si="1"/>
        <v>1589.9983</v>
      </c>
      <c r="E49" s="35">
        <v>77.244399999999999</v>
      </c>
      <c r="F49" s="35">
        <v>1512.7538999999999</v>
      </c>
      <c r="G49" s="35">
        <v>0</v>
      </c>
      <c r="H49" s="32">
        <f t="shared" si="2"/>
        <v>2347.1860000000001</v>
      </c>
      <c r="I49" s="35">
        <v>37.176499999999997</v>
      </c>
      <c r="J49" s="35">
        <v>2310.0095000000001</v>
      </c>
      <c r="K49" s="35">
        <v>0</v>
      </c>
      <c r="L49" s="32">
        <f t="shared" si="3"/>
        <v>554.42919999999992</v>
      </c>
      <c r="M49" s="35">
        <v>22.371099999999998</v>
      </c>
      <c r="N49" s="35">
        <v>532.05809999999997</v>
      </c>
      <c r="O49" s="35">
        <v>0</v>
      </c>
      <c r="P49" s="35">
        <v>0</v>
      </c>
      <c r="Q49" s="32">
        <f t="shared" si="4"/>
        <v>0</v>
      </c>
      <c r="R49" s="35">
        <v>0</v>
      </c>
      <c r="S49" s="35">
        <v>0</v>
      </c>
      <c r="V49" s="9"/>
    </row>
    <row r="50" spans="1:22" ht="15.75" customHeight="1" x14ac:dyDescent="0.15">
      <c r="A50" s="27" t="s">
        <v>19</v>
      </c>
      <c r="B50" s="28" t="s">
        <v>116</v>
      </c>
      <c r="C50" s="32">
        <f t="shared" si="0"/>
        <v>1614.0666000000001</v>
      </c>
      <c r="D50" s="32">
        <f t="shared" si="1"/>
        <v>585.7206000000001</v>
      </c>
      <c r="E50" s="35">
        <v>65.992500000000007</v>
      </c>
      <c r="F50" s="35">
        <v>519.72810000000004</v>
      </c>
      <c r="G50" s="35">
        <v>0</v>
      </c>
      <c r="H50" s="32">
        <f t="shared" si="2"/>
        <v>857.72820000000002</v>
      </c>
      <c r="I50" s="35">
        <v>3.8452000000000002</v>
      </c>
      <c r="J50" s="35">
        <v>853.88300000000004</v>
      </c>
      <c r="K50" s="35">
        <v>0</v>
      </c>
      <c r="L50" s="32">
        <f t="shared" si="3"/>
        <v>170.61779999999999</v>
      </c>
      <c r="M50" s="35">
        <v>0.73360000000000003</v>
      </c>
      <c r="N50" s="35">
        <v>169.88419999999999</v>
      </c>
      <c r="O50" s="35">
        <v>0</v>
      </c>
      <c r="P50" s="35">
        <v>0</v>
      </c>
      <c r="Q50" s="32">
        <f t="shared" si="4"/>
        <v>0</v>
      </c>
      <c r="R50" s="35">
        <v>0</v>
      </c>
      <c r="S50" s="35">
        <v>0</v>
      </c>
      <c r="V50" s="9"/>
    </row>
    <row r="51" spans="1:22" ht="15.75" customHeight="1" x14ac:dyDescent="0.15">
      <c r="A51" s="27" t="s">
        <v>19</v>
      </c>
      <c r="B51" s="28" t="s">
        <v>117</v>
      </c>
      <c r="C51" s="32">
        <f t="shared" si="0"/>
        <v>232.49540000000002</v>
      </c>
      <c r="D51" s="32">
        <f t="shared" si="1"/>
        <v>136.64400000000001</v>
      </c>
      <c r="E51" s="35">
        <v>19.990500000000001</v>
      </c>
      <c r="F51" s="35">
        <v>116.65349999999999</v>
      </c>
      <c r="G51" s="35">
        <v>0</v>
      </c>
      <c r="H51" s="32">
        <f t="shared" si="2"/>
        <v>92.148400000000009</v>
      </c>
      <c r="I51" s="35">
        <v>1.1216999999999999</v>
      </c>
      <c r="J51" s="35">
        <v>91.026700000000005</v>
      </c>
      <c r="K51" s="35">
        <v>0</v>
      </c>
      <c r="L51" s="32">
        <f t="shared" si="3"/>
        <v>3.7029999999999998</v>
      </c>
      <c r="M51" s="35">
        <v>0.60829999999999995</v>
      </c>
      <c r="N51" s="35">
        <v>3.0947</v>
      </c>
      <c r="O51" s="35">
        <v>0</v>
      </c>
      <c r="P51" s="35">
        <v>0</v>
      </c>
      <c r="Q51" s="32">
        <f t="shared" si="4"/>
        <v>0</v>
      </c>
      <c r="R51" s="35">
        <v>0</v>
      </c>
      <c r="S51" s="35">
        <v>0</v>
      </c>
      <c r="V51" s="9"/>
    </row>
    <row r="52" spans="1:22" ht="15.75" customHeight="1" x14ac:dyDescent="0.15">
      <c r="A52" s="27" t="s">
        <v>19</v>
      </c>
      <c r="B52" s="28" t="s">
        <v>118</v>
      </c>
      <c r="C52" s="32">
        <f t="shared" si="0"/>
        <v>213.7945</v>
      </c>
      <c r="D52" s="32">
        <f t="shared" si="1"/>
        <v>213.7945</v>
      </c>
      <c r="E52" s="35">
        <v>10.8179</v>
      </c>
      <c r="F52" s="35">
        <v>202.97659999999999</v>
      </c>
      <c r="G52" s="35">
        <v>0</v>
      </c>
      <c r="H52" s="32">
        <f t="shared" si="2"/>
        <v>0</v>
      </c>
      <c r="I52" s="35">
        <v>0</v>
      </c>
      <c r="J52" s="35">
        <v>0</v>
      </c>
      <c r="K52" s="35">
        <v>0</v>
      </c>
      <c r="L52" s="32">
        <f t="shared" si="3"/>
        <v>0</v>
      </c>
      <c r="M52" s="35">
        <v>0</v>
      </c>
      <c r="N52" s="35">
        <v>0</v>
      </c>
      <c r="O52" s="35">
        <v>0</v>
      </c>
      <c r="P52" s="35">
        <v>0</v>
      </c>
      <c r="Q52" s="32">
        <f t="shared" si="4"/>
        <v>0</v>
      </c>
      <c r="R52" s="35">
        <v>0</v>
      </c>
      <c r="S52" s="35">
        <v>0</v>
      </c>
      <c r="V52" s="9"/>
    </row>
    <row r="53" spans="1:22" ht="15.75" customHeight="1" x14ac:dyDescent="0.15">
      <c r="A53" s="27" t="s">
        <v>19</v>
      </c>
      <c r="B53" s="28" t="s">
        <v>119</v>
      </c>
      <c r="C53" s="32">
        <f t="shared" si="0"/>
        <v>399.19600000000003</v>
      </c>
      <c r="D53" s="32">
        <f t="shared" si="1"/>
        <v>0</v>
      </c>
      <c r="E53" s="35">
        <v>0</v>
      </c>
      <c r="F53" s="35">
        <v>0</v>
      </c>
      <c r="G53" s="35">
        <v>0</v>
      </c>
      <c r="H53" s="32">
        <f t="shared" si="2"/>
        <v>0</v>
      </c>
      <c r="I53" s="35">
        <v>0</v>
      </c>
      <c r="J53" s="35">
        <v>0</v>
      </c>
      <c r="K53" s="35">
        <v>0</v>
      </c>
      <c r="L53" s="32">
        <f t="shared" si="3"/>
        <v>399.19600000000003</v>
      </c>
      <c r="M53" s="35">
        <v>0</v>
      </c>
      <c r="N53" s="35">
        <v>0</v>
      </c>
      <c r="O53" s="35">
        <v>0</v>
      </c>
      <c r="P53" s="35">
        <v>399.19600000000003</v>
      </c>
      <c r="Q53" s="32">
        <f t="shared" si="4"/>
        <v>0</v>
      </c>
      <c r="R53" s="35">
        <v>0</v>
      </c>
      <c r="S53" s="35">
        <v>0</v>
      </c>
      <c r="V53" s="9"/>
    </row>
    <row r="54" spans="1:22" ht="15.75" customHeight="1" x14ac:dyDescent="0.15">
      <c r="A54" s="27" t="s">
        <v>19</v>
      </c>
      <c r="B54" s="28" t="s">
        <v>120</v>
      </c>
      <c r="C54" s="32">
        <f t="shared" si="0"/>
        <v>1328.3704999999998</v>
      </c>
      <c r="D54" s="32">
        <f t="shared" si="1"/>
        <v>1173.9038999999998</v>
      </c>
      <c r="E54" s="35">
        <v>134.91069999999999</v>
      </c>
      <c r="F54" s="35">
        <v>1038.9931999999999</v>
      </c>
      <c r="G54" s="35">
        <v>0</v>
      </c>
      <c r="H54" s="32">
        <f t="shared" si="2"/>
        <v>154.4666</v>
      </c>
      <c r="I54" s="35">
        <v>0</v>
      </c>
      <c r="J54" s="35">
        <v>154.4666</v>
      </c>
      <c r="K54" s="35">
        <v>0</v>
      </c>
      <c r="L54" s="32">
        <f t="shared" si="3"/>
        <v>0</v>
      </c>
      <c r="M54" s="35">
        <v>0</v>
      </c>
      <c r="N54" s="35">
        <v>0</v>
      </c>
      <c r="O54" s="35">
        <v>0</v>
      </c>
      <c r="P54" s="35">
        <v>0</v>
      </c>
      <c r="Q54" s="32">
        <f t="shared" si="4"/>
        <v>0</v>
      </c>
      <c r="R54" s="35">
        <v>0</v>
      </c>
      <c r="S54" s="35">
        <v>0</v>
      </c>
      <c r="V54" s="9"/>
    </row>
    <row r="55" spans="1:22" ht="15.75" customHeight="1" x14ac:dyDescent="0.15">
      <c r="A55" s="27" t="s">
        <v>19</v>
      </c>
      <c r="B55" s="28" t="s">
        <v>121</v>
      </c>
      <c r="C55" s="32">
        <f t="shared" si="0"/>
        <v>948.44389999999999</v>
      </c>
      <c r="D55" s="32">
        <f t="shared" si="1"/>
        <v>667.94470000000001</v>
      </c>
      <c r="E55" s="35">
        <v>20.581700000000001</v>
      </c>
      <c r="F55" s="35">
        <v>647.36300000000006</v>
      </c>
      <c r="G55" s="35">
        <v>0</v>
      </c>
      <c r="H55" s="32">
        <f t="shared" si="2"/>
        <v>253.0341</v>
      </c>
      <c r="I55" s="35">
        <v>0.60189999999999999</v>
      </c>
      <c r="J55" s="35">
        <v>252.43219999999999</v>
      </c>
      <c r="K55" s="35">
        <v>0</v>
      </c>
      <c r="L55" s="32">
        <f t="shared" si="3"/>
        <v>27.4651</v>
      </c>
      <c r="M55" s="35">
        <v>1.9577</v>
      </c>
      <c r="N55" s="35">
        <v>25.507400000000001</v>
      </c>
      <c r="O55" s="35">
        <v>0</v>
      </c>
      <c r="P55" s="35">
        <v>0</v>
      </c>
      <c r="Q55" s="32">
        <f t="shared" si="4"/>
        <v>0</v>
      </c>
      <c r="R55" s="35">
        <v>0</v>
      </c>
      <c r="S55" s="35">
        <v>0</v>
      </c>
      <c r="V55" s="9"/>
    </row>
    <row r="56" spans="1:22" ht="15.75" customHeight="1" x14ac:dyDescent="0.15">
      <c r="A56" s="27" t="s">
        <v>19</v>
      </c>
      <c r="B56" s="28" t="s">
        <v>122</v>
      </c>
      <c r="C56" s="32">
        <f t="shared" si="0"/>
        <v>614.53070000000002</v>
      </c>
      <c r="D56" s="32">
        <f t="shared" si="1"/>
        <v>70.7089</v>
      </c>
      <c r="E56" s="35">
        <v>0</v>
      </c>
      <c r="F56" s="35">
        <v>70.7089</v>
      </c>
      <c r="G56" s="35">
        <v>0</v>
      </c>
      <c r="H56" s="32">
        <f t="shared" si="2"/>
        <v>7.6632999999999996</v>
      </c>
      <c r="I56" s="35">
        <v>0</v>
      </c>
      <c r="J56" s="35">
        <v>7.6632999999999996</v>
      </c>
      <c r="K56" s="35">
        <v>0</v>
      </c>
      <c r="L56" s="32">
        <f t="shared" si="3"/>
        <v>536.1585</v>
      </c>
      <c r="M56" s="35">
        <v>7.6504000000000003</v>
      </c>
      <c r="N56" s="35">
        <v>528.50810000000001</v>
      </c>
      <c r="O56" s="35">
        <v>0</v>
      </c>
      <c r="P56" s="35">
        <v>0</v>
      </c>
      <c r="Q56" s="32">
        <f t="shared" si="4"/>
        <v>0</v>
      </c>
      <c r="R56" s="35">
        <v>0</v>
      </c>
      <c r="S56" s="35">
        <v>0</v>
      </c>
      <c r="V56" s="9"/>
    </row>
    <row r="57" spans="1:22" ht="15.75" customHeight="1" x14ac:dyDescent="0.15">
      <c r="A57" s="27" t="s">
        <v>19</v>
      </c>
      <c r="B57" s="28" t="s">
        <v>123</v>
      </c>
      <c r="C57" s="32">
        <f t="shared" si="0"/>
        <v>110.3967</v>
      </c>
      <c r="D57" s="32">
        <f t="shared" si="1"/>
        <v>3.9883000000000002</v>
      </c>
      <c r="E57" s="35">
        <v>3.9883000000000002</v>
      </c>
      <c r="F57" s="35">
        <v>0</v>
      </c>
      <c r="G57" s="35">
        <v>0</v>
      </c>
      <c r="H57" s="32">
        <f t="shared" si="2"/>
        <v>0</v>
      </c>
      <c r="I57" s="35">
        <v>0</v>
      </c>
      <c r="J57" s="35">
        <v>0</v>
      </c>
      <c r="K57" s="35">
        <v>0</v>
      </c>
      <c r="L57" s="32">
        <f t="shared" si="3"/>
        <v>106.4084</v>
      </c>
      <c r="M57" s="35">
        <v>35.906700000000001</v>
      </c>
      <c r="N57" s="35">
        <v>70.5017</v>
      </c>
      <c r="O57" s="35">
        <v>0</v>
      </c>
      <c r="P57" s="35">
        <v>0</v>
      </c>
      <c r="Q57" s="32">
        <f t="shared" si="4"/>
        <v>0</v>
      </c>
      <c r="R57" s="35">
        <v>0</v>
      </c>
      <c r="S57" s="35">
        <v>0</v>
      </c>
      <c r="V57" s="9"/>
    </row>
    <row r="58" spans="1:22" ht="15.75" customHeight="1" x14ac:dyDescent="0.15">
      <c r="A58" s="27" t="s">
        <v>19</v>
      </c>
      <c r="B58" s="28" t="s">
        <v>124</v>
      </c>
      <c r="C58" s="32">
        <f t="shared" si="0"/>
        <v>25.809900000000003</v>
      </c>
      <c r="D58" s="32">
        <f t="shared" si="1"/>
        <v>0</v>
      </c>
      <c r="E58" s="35">
        <v>0</v>
      </c>
      <c r="F58" s="35">
        <v>0</v>
      </c>
      <c r="G58" s="35">
        <v>0</v>
      </c>
      <c r="H58" s="32">
        <f t="shared" si="2"/>
        <v>1.0301</v>
      </c>
      <c r="I58" s="35">
        <v>0</v>
      </c>
      <c r="J58" s="35">
        <v>1.0301</v>
      </c>
      <c r="K58" s="35">
        <v>0</v>
      </c>
      <c r="L58" s="32">
        <f t="shared" si="3"/>
        <v>24.779800000000002</v>
      </c>
      <c r="M58" s="35">
        <v>0</v>
      </c>
      <c r="N58" s="35">
        <v>24.779800000000002</v>
      </c>
      <c r="O58" s="35">
        <v>0</v>
      </c>
      <c r="P58" s="35">
        <v>0</v>
      </c>
      <c r="Q58" s="32">
        <f t="shared" si="4"/>
        <v>0</v>
      </c>
      <c r="R58" s="35">
        <v>0</v>
      </c>
      <c r="S58" s="35">
        <v>0</v>
      </c>
      <c r="V58" s="9"/>
    </row>
    <row r="59" spans="1:22" ht="15.75" customHeight="1" x14ac:dyDescent="0.15">
      <c r="A59" s="27" t="s">
        <v>19</v>
      </c>
      <c r="B59" s="28" t="s">
        <v>125</v>
      </c>
      <c r="C59" s="32">
        <f t="shared" si="0"/>
        <v>1740.0734</v>
      </c>
      <c r="D59" s="32">
        <f t="shared" si="1"/>
        <v>0</v>
      </c>
      <c r="E59" s="35">
        <v>0</v>
      </c>
      <c r="F59" s="35">
        <v>0</v>
      </c>
      <c r="G59" s="35">
        <v>0</v>
      </c>
      <c r="H59" s="32">
        <f t="shared" si="2"/>
        <v>0</v>
      </c>
      <c r="I59" s="35">
        <v>0</v>
      </c>
      <c r="J59" s="35">
        <v>0</v>
      </c>
      <c r="K59" s="35">
        <v>0</v>
      </c>
      <c r="L59" s="32">
        <f t="shared" si="3"/>
        <v>1740.0734</v>
      </c>
      <c r="M59" s="35">
        <v>0</v>
      </c>
      <c r="N59" s="35">
        <v>0</v>
      </c>
      <c r="O59" s="35">
        <v>0</v>
      </c>
      <c r="P59" s="35">
        <v>1740.0734</v>
      </c>
      <c r="Q59" s="32">
        <f t="shared" si="4"/>
        <v>0</v>
      </c>
      <c r="R59" s="35">
        <v>0</v>
      </c>
      <c r="S59" s="35">
        <v>0</v>
      </c>
      <c r="V59" s="9"/>
    </row>
    <row r="60" spans="1:22" ht="15.75" customHeight="1" x14ac:dyDescent="0.15">
      <c r="A60" s="27" t="s">
        <v>19</v>
      </c>
      <c r="B60" s="28" t="s">
        <v>126</v>
      </c>
      <c r="C60" s="32">
        <f t="shared" si="0"/>
        <v>68.147800000000004</v>
      </c>
      <c r="D60" s="32">
        <f t="shared" si="1"/>
        <v>68.147800000000004</v>
      </c>
      <c r="E60" s="35">
        <v>0</v>
      </c>
      <c r="F60" s="35">
        <v>68.147800000000004</v>
      </c>
      <c r="G60" s="35">
        <v>0</v>
      </c>
      <c r="H60" s="32">
        <f t="shared" si="2"/>
        <v>0</v>
      </c>
      <c r="I60" s="35">
        <v>0</v>
      </c>
      <c r="J60" s="35">
        <v>0</v>
      </c>
      <c r="K60" s="35">
        <v>0</v>
      </c>
      <c r="L60" s="32">
        <f t="shared" si="3"/>
        <v>0</v>
      </c>
      <c r="M60" s="35">
        <v>0</v>
      </c>
      <c r="N60" s="35">
        <v>0</v>
      </c>
      <c r="O60" s="35">
        <v>0</v>
      </c>
      <c r="P60" s="35">
        <v>0</v>
      </c>
      <c r="Q60" s="32">
        <f t="shared" si="4"/>
        <v>0</v>
      </c>
      <c r="R60" s="35">
        <v>0</v>
      </c>
      <c r="S60" s="35">
        <v>0</v>
      </c>
      <c r="V60" s="9"/>
    </row>
    <row r="61" spans="1:22" ht="15.75" customHeight="1" x14ac:dyDescent="0.15">
      <c r="A61" s="27" t="s">
        <v>20</v>
      </c>
      <c r="B61" s="28" t="s">
        <v>127</v>
      </c>
      <c r="C61" s="32">
        <f t="shared" si="0"/>
        <v>190.5147</v>
      </c>
      <c r="D61" s="32">
        <f t="shared" si="1"/>
        <v>190.5147</v>
      </c>
      <c r="E61" s="35">
        <v>6.1140999999999996</v>
      </c>
      <c r="F61" s="35">
        <v>184.4006</v>
      </c>
      <c r="G61" s="35">
        <v>0</v>
      </c>
      <c r="H61" s="32">
        <f t="shared" si="2"/>
        <v>0</v>
      </c>
      <c r="I61" s="35">
        <v>0</v>
      </c>
      <c r="J61" s="35">
        <v>0</v>
      </c>
      <c r="K61" s="35">
        <v>0</v>
      </c>
      <c r="L61" s="32">
        <f t="shared" si="3"/>
        <v>0</v>
      </c>
      <c r="M61" s="35">
        <v>0</v>
      </c>
      <c r="N61" s="35">
        <v>0</v>
      </c>
      <c r="O61" s="35">
        <v>0</v>
      </c>
      <c r="P61" s="35">
        <v>0</v>
      </c>
      <c r="Q61" s="32">
        <f t="shared" si="4"/>
        <v>0</v>
      </c>
      <c r="R61" s="35">
        <v>0</v>
      </c>
      <c r="S61" s="35">
        <v>0</v>
      </c>
      <c r="V61" s="9"/>
    </row>
    <row r="62" spans="1:22" ht="15.75" customHeight="1" x14ac:dyDescent="0.15">
      <c r="A62" s="27" t="s">
        <v>20</v>
      </c>
      <c r="B62" s="28" t="s">
        <v>128</v>
      </c>
      <c r="C62" s="32">
        <f t="shared" si="0"/>
        <v>346.89890000000003</v>
      </c>
      <c r="D62" s="32">
        <f t="shared" si="1"/>
        <v>346.89890000000003</v>
      </c>
      <c r="E62" s="35">
        <v>8.6569000000000003</v>
      </c>
      <c r="F62" s="35">
        <v>338.24200000000002</v>
      </c>
      <c r="G62" s="35">
        <v>0</v>
      </c>
      <c r="H62" s="32">
        <f t="shared" si="2"/>
        <v>0</v>
      </c>
      <c r="I62" s="35">
        <v>0</v>
      </c>
      <c r="J62" s="35">
        <v>0</v>
      </c>
      <c r="K62" s="35">
        <v>0</v>
      </c>
      <c r="L62" s="32">
        <f t="shared" si="3"/>
        <v>0</v>
      </c>
      <c r="M62" s="35">
        <v>0</v>
      </c>
      <c r="N62" s="35">
        <v>0</v>
      </c>
      <c r="O62" s="35">
        <v>0</v>
      </c>
      <c r="P62" s="35">
        <v>0</v>
      </c>
      <c r="Q62" s="32">
        <f t="shared" si="4"/>
        <v>0</v>
      </c>
      <c r="R62" s="35">
        <v>0</v>
      </c>
      <c r="S62" s="35">
        <v>0</v>
      </c>
      <c r="V62" s="9"/>
    </row>
    <row r="63" spans="1:22" ht="15.75" customHeight="1" x14ac:dyDescent="0.15">
      <c r="A63" s="27" t="s">
        <v>20</v>
      </c>
      <c r="B63" s="28" t="s">
        <v>129</v>
      </c>
      <c r="C63" s="32">
        <f t="shared" si="0"/>
        <v>695.49200000000008</v>
      </c>
      <c r="D63" s="32">
        <f t="shared" si="1"/>
        <v>695.49200000000008</v>
      </c>
      <c r="E63" s="35">
        <v>47.646099999999997</v>
      </c>
      <c r="F63" s="35">
        <v>647.84590000000003</v>
      </c>
      <c r="G63" s="35">
        <v>0</v>
      </c>
      <c r="H63" s="32">
        <f t="shared" si="2"/>
        <v>0</v>
      </c>
      <c r="I63" s="35">
        <v>0</v>
      </c>
      <c r="J63" s="35">
        <v>0</v>
      </c>
      <c r="K63" s="35">
        <v>0</v>
      </c>
      <c r="L63" s="32">
        <f t="shared" si="3"/>
        <v>0</v>
      </c>
      <c r="M63" s="35">
        <v>0</v>
      </c>
      <c r="N63" s="35">
        <v>0</v>
      </c>
      <c r="O63" s="35">
        <v>0</v>
      </c>
      <c r="P63" s="35">
        <v>0</v>
      </c>
      <c r="Q63" s="32">
        <f t="shared" si="4"/>
        <v>0</v>
      </c>
      <c r="R63" s="35">
        <v>0</v>
      </c>
      <c r="S63" s="35">
        <v>0</v>
      </c>
      <c r="V63" s="9"/>
    </row>
    <row r="64" spans="1:22" ht="15.75" customHeight="1" x14ac:dyDescent="0.15">
      <c r="A64" s="27" t="s">
        <v>20</v>
      </c>
      <c r="B64" s="28" t="s">
        <v>130</v>
      </c>
      <c r="C64" s="32">
        <f t="shared" si="0"/>
        <v>788.01429999999993</v>
      </c>
      <c r="D64" s="32">
        <f t="shared" si="1"/>
        <v>637.58809999999994</v>
      </c>
      <c r="E64" s="35">
        <v>35.614199999999997</v>
      </c>
      <c r="F64" s="35">
        <v>601.97389999999996</v>
      </c>
      <c r="G64" s="35">
        <v>0</v>
      </c>
      <c r="H64" s="32">
        <f t="shared" si="2"/>
        <v>9.4932999999999996</v>
      </c>
      <c r="I64" s="35">
        <v>0</v>
      </c>
      <c r="J64" s="35">
        <v>9.4932999999999996</v>
      </c>
      <c r="K64" s="35">
        <v>0</v>
      </c>
      <c r="L64" s="32">
        <f t="shared" si="3"/>
        <v>140.93289999999999</v>
      </c>
      <c r="M64" s="35">
        <v>0</v>
      </c>
      <c r="N64" s="35">
        <v>140.93289999999999</v>
      </c>
      <c r="O64" s="35">
        <v>0</v>
      </c>
      <c r="P64" s="35">
        <v>0</v>
      </c>
      <c r="Q64" s="32">
        <f t="shared" si="4"/>
        <v>0</v>
      </c>
      <c r="R64" s="35">
        <v>0</v>
      </c>
      <c r="S64" s="35">
        <v>0</v>
      </c>
      <c r="V64" s="9"/>
    </row>
    <row r="65" spans="1:22" ht="15.75" customHeight="1" x14ac:dyDescent="0.15">
      <c r="A65" s="27" t="s">
        <v>20</v>
      </c>
      <c r="B65" s="28" t="s">
        <v>131</v>
      </c>
      <c r="C65" s="32">
        <f t="shared" si="0"/>
        <v>992.91959999999995</v>
      </c>
      <c r="D65" s="32">
        <f t="shared" si="1"/>
        <v>953.09339999999997</v>
      </c>
      <c r="E65" s="35">
        <v>59.199800000000003</v>
      </c>
      <c r="F65" s="35">
        <v>893.89359999999999</v>
      </c>
      <c r="G65" s="35">
        <v>0</v>
      </c>
      <c r="H65" s="32">
        <f t="shared" si="2"/>
        <v>0.43430000000000002</v>
      </c>
      <c r="I65" s="35">
        <v>0</v>
      </c>
      <c r="J65" s="35">
        <v>0.43430000000000002</v>
      </c>
      <c r="K65" s="35">
        <v>0</v>
      </c>
      <c r="L65" s="32">
        <f t="shared" si="3"/>
        <v>39.3919</v>
      </c>
      <c r="M65" s="35">
        <v>1.3753</v>
      </c>
      <c r="N65" s="35">
        <v>38.016599999999997</v>
      </c>
      <c r="O65" s="35">
        <v>0</v>
      </c>
      <c r="P65" s="35">
        <v>0</v>
      </c>
      <c r="Q65" s="32">
        <f t="shared" si="4"/>
        <v>0</v>
      </c>
      <c r="R65" s="35">
        <v>0</v>
      </c>
      <c r="S65" s="35">
        <v>0</v>
      </c>
      <c r="V65" s="9"/>
    </row>
    <row r="66" spans="1:22" ht="15.75" customHeight="1" x14ac:dyDescent="0.15">
      <c r="A66" s="27" t="s">
        <v>20</v>
      </c>
      <c r="B66" s="28" t="s">
        <v>132</v>
      </c>
      <c r="C66" s="32">
        <f t="shared" si="0"/>
        <v>211.96910000000003</v>
      </c>
      <c r="D66" s="32">
        <f t="shared" si="1"/>
        <v>200.32170000000002</v>
      </c>
      <c r="E66" s="35">
        <v>7.9848999999999997</v>
      </c>
      <c r="F66" s="35">
        <v>192.33680000000001</v>
      </c>
      <c r="G66" s="35">
        <v>0</v>
      </c>
      <c r="H66" s="32">
        <f t="shared" si="2"/>
        <v>11.647399999999999</v>
      </c>
      <c r="I66" s="35">
        <v>0</v>
      </c>
      <c r="J66" s="35">
        <v>11.647399999999999</v>
      </c>
      <c r="K66" s="35">
        <v>0</v>
      </c>
      <c r="L66" s="32">
        <f t="shared" si="3"/>
        <v>0</v>
      </c>
      <c r="M66" s="35">
        <v>0</v>
      </c>
      <c r="N66" s="35">
        <v>0</v>
      </c>
      <c r="O66" s="35">
        <v>0</v>
      </c>
      <c r="P66" s="35">
        <v>0</v>
      </c>
      <c r="Q66" s="32">
        <f t="shared" si="4"/>
        <v>0</v>
      </c>
      <c r="R66" s="35">
        <v>0</v>
      </c>
      <c r="S66" s="35">
        <v>0</v>
      </c>
      <c r="V66" s="9"/>
    </row>
    <row r="67" spans="1:22" ht="15.75" customHeight="1" x14ac:dyDescent="0.15">
      <c r="A67" s="27" t="s">
        <v>20</v>
      </c>
      <c r="B67" s="28" t="s">
        <v>133</v>
      </c>
      <c r="C67" s="32">
        <f t="shared" si="0"/>
        <v>260.59059999999999</v>
      </c>
      <c r="D67" s="32">
        <f t="shared" si="1"/>
        <v>143.13310000000001</v>
      </c>
      <c r="E67" s="35">
        <v>0</v>
      </c>
      <c r="F67" s="35">
        <v>143.13310000000001</v>
      </c>
      <c r="G67" s="35">
        <v>0</v>
      </c>
      <c r="H67" s="32">
        <f t="shared" si="2"/>
        <v>0</v>
      </c>
      <c r="I67" s="35">
        <v>0</v>
      </c>
      <c r="J67" s="35">
        <v>0</v>
      </c>
      <c r="K67" s="35">
        <v>0</v>
      </c>
      <c r="L67" s="32">
        <f t="shared" si="3"/>
        <v>117.4575</v>
      </c>
      <c r="M67" s="35">
        <v>0</v>
      </c>
      <c r="N67" s="35">
        <v>117.4575</v>
      </c>
      <c r="O67" s="35">
        <v>0</v>
      </c>
      <c r="P67" s="35">
        <v>0</v>
      </c>
      <c r="Q67" s="32">
        <f t="shared" si="4"/>
        <v>0</v>
      </c>
      <c r="R67" s="35">
        <v>0</v>
      </c>
      <c r="S67" s="35">
        <v>0</v>
      </c>
      <c r="V67" s="9"/>
    </row>
    <row r="68" spans="1:22" ht="15.75" customHeight="1" x14ac:dyDescent="0.15">
      <c r="A68" s="27" t="s">
        <v>20</v>
      </c>
      <c r="B68" s="28" t="s">
        <v>134</v>
      </c>
      <c r="C68" s="32">
        <f t="shared" si="0"/>
        <v>7974.9103999999998</v>
      </c>
      <c r="D68" s="32">
        <f t="shared" si="1"/>
        <v>0</v>
      </c>
      <c r="E68" s="35">
        <v>0</v>
      </c>
      <c r="F68" s="35">
        <v>0</v>
      </c>
      <c r="G68" s="35">
        <v>0</v>
      </c>
      <c r="H68" s="32">
        <f t="shared" si="2"/>
        <v>0</v>
      </c>
      <c r="I68" s="35">
        <v>0</v>
      </c>
      <c r="J68" s="35">
        <v>0</v>
      </c>
      <c r="K68" s="35">
        <v>0</v>
      </c>
      <c r="L68" s="32">
        <f t="shared" si="3"/>
        <v>7974.9103999999998</v>
      </c>
      <c r="M68" s="35">
        <v>0</v>
      </c>
      <c r="N68" s="35">
        <v>0</v>
      </c>
      <c r="O68" s="35">
        <v>0</v>
      </c>
      <c r="P68" s="35">
        <v>7974.9103999999998</v>
      </c>
      <c r="Q68" s="32">
        <f t="shared" si="4"/>
        <v>0</v>
      </c>
      <c r="R68" s="35">
        <v>0</v>
      </c>
      <c r="S68" s="35">
        <v>0</v>
      </c>
      <c r="V68" s="9"/>
    </row>
    <row r="69" spans="1:22" ht="15.75" customHeight="1" x14ac:dyDescent="0.15">
      <c r="A69" s="27" t="s">
        <v>21</v>
      </c>
      <c r="B69" s="28" t="s">
        <v>135</v>
      </c>
      <c r="C69" s="32">
        <f t="shared" si="0"/>
        <v>12080.855600000001</v>
      </c>
      <c r="D69" s="32">
        <f t="shared" si="1"/>
        <v>0</v>
      </c>
      <c r="E69" s="35">
        <v>0</v>
      </c>
      <c r="F69" s="35">
        <v>0</v>
      </c>
      <c r="G69" s="35">
        <v>0</v>
      </c>
      <c r="H69" s="32">
        <f t="shared" si="2"/>
        <v>0</v>
      </c>
      <c r="I69" s="35">
        <v>0</v>
      </c>
      <c r="J69" s="35">
        <v>0</v>
      </c>
      <c r="K69" s="35">
        <v>0</v>
      </c>
      <c r="L69" s="32">
        <f t="shared" si="3"/>
        <v>12080.855600000001</v>
      </c>
      <c r="M69" s="35">
        <v>0</v>
      </c>
      <c r="N69" s="35">
        <v>0</v>
      </c>
      <c r="O69" s="35">
        <v>0</v>
      </c>
      <c r="P69" s="35">
        <v>12080.855600000001</v>
      </c>
      <c r="Q69" s="32">
        <f t="shared" si="4"/>
        <v>0</v>
      </c>
      <c r="R69" s="35">
        <v>0</v>
      </c>
      <c r="S69" s="35">
        <v>0</v>
      </c>
      <c r="V69" s="9"/>
    </row>
    <row r="70" spans="1:22" ht="15.75" customHeight="1" x14ac:dyDescent="0.15">
      <c r="A70" s="27" t="s">
        <v>21</v>
      </c>
      <c r="B70" s="28" t="s">
        <v>136</v>
      </c>
      <c r="C70" s="32">
        <f t="shared" ref="C70:C102" si="5">SUM(D70,H70,L70,Q70)</f>
        <v>4701.0178999999998</v>
      </c>
      <c r="D70" s="32">
        <f t="shared" ref="D70:D102" si="6">SUM(E70:G70)</f>
        <v>0</v>
      </c>
      <c r="E70" s="35">
        <v>0</v>
      </c>
      <c r="F70" s="35">
        <v>0</v>
      </c>
      <c r="G70" s="35">
        <v>0</v>
      </c>
      <c r="H70" s="32">
        <f t="shared" ref="H70:H102" si="7">SUM(I70:K70)</f>
        <v>0</v>
      </c>
      <c r="I70" s="35">
        <v>0</v>
      </c>
      <c r="J70" s="35">
        <v>0</v>
      </c>
      <c r="K70" s="35">
        <v>0</v>
      </c>
      <c r="L70" s="32">
        <f t="shared" ref="L70:L102" si="8">SUM(M70:P70)</f>
        <v>4701.0178999999998</v>
      </c>
      <c r="M70" s="35">
        <v>0</v>
      </c>
      <c r="N70" s="35">
        <v>0</v>
      </c>
      <c r="O70" s="35">
        <v>0</v>
      </c>
      <c r="P70" s="35">
        <v>4701.0178999999998</v>
      </c>
      <c r="Q70" s="32">
        <f t="shared" ref="Q70:Q102" si="9">SUM(R70:S70)</f>
        <v>0</v>
      </c>
      <c r="R70" s="35">
        <v>0</v>
      </c>
      <c r="S70" s="35">
        <v>0</v>
      </c>
      <c r="V70" s="9"/>
    </row>
    <row r="71" spans="1:22" ht="15.75" customHeight="1" x14ac:dyDescent="0.15">
      <c r="A71" s="27" t="s">
        <v>21</v>
      </c>
      <c r="B71" s="28" t="s">
        <v>137</v>
      </c>
      <c r="C71" s="32">
        <f t="shared" si="5"/>
        <v>5040.4710999999998</v>
      </c>
      <c r="D71" s="32">
        <f t="shared" si="6"/>
        <v>0</v>
      </c>
      <c r="E71" s="35">
        <v>0</v>
      </c>
      <c r="F71" s="35">
        <v>0</v>
      </c>
      <c r="G71" s="35">
        <v>0</v>
      </c>
      <c r="H71" s="32">
        <f t="shared" si="7"/>
        <v>0</v>
      </c>
      <c r="I71" s="35">
        <v>0</v>
      </c>
      <c r="J71" s="35">
        <v>0</v>
      </c>
      <c r="K71" s="35">
        <v>0</v>
      </c>
      <c r="L71" s="32">
        <f t="shared" si="8"/>
        <v>5040.4710999999998</v>
      </c>
      <c r="M71" s="35">
        <v>0</v>
      </c>
      <c r="N71" s="35">
        <v>0</v>
      </c>
      <c r="O71" s="35">
        <v>0</v>
      </c>
      <c r="P71" s="35">
        <v>5040.4710999999998</v>
      </c>
      <c r="Q71" s="32">
        <f t="shared" si="9"/>
        <v>0</v>
      </c>
      <c r="R71" s="35">
        <v>0</v>
      </c>
      <c r="S71" s="35">
        <v>0</v>
      </c>
      <c r="V71" s="9"/>
    </row>
    <row r="72" spans="1:22" ht="15.75" customHeight="1" x14ac:dyDescent="0.15">
      <c r="A72" s="27" t="s">
        <v>21</v>
      </c>
      <c r="B72" s="28" t="s">
        <v>138</v>
      </c>
      <c r="C72" s="32">
        <f t="shared" si="5"/>
        <v>2628.1754999999998</v>
      </c>
      <c r="D72" s="32">
        <f t="shared" si="6"/>
        <v>0</v>
      </c>
      <c r="E72" s="35">
        <v>0</v>
      </c>
      <c r="F72" s="35">
        <v>0</v>
      </c>
      <c r="G72" s="35">
        <v>0</v>
      </c>
      <c r="H72" s="32">
        <f t="shared" si="7"/>
        <v>0</v>
      </c>
      <c r="I72" s="35">
        <v>0</v>
      </c>
      <c r="J72" s="35">
        <v>0</v>
      </c>
      <c r="K72" s="35">
        <v>0</v>
      </c>
      <c r="L72" s="32">
        <f t="shared" si="8"/>
        <v>2628.1754999999998</v>
      </c>
      <c r="M72" s="35">
        <v>0</v>
      </c>
      <c r="N72" s="35">
        <v>0</v>
      </c>
      <c r="O72" s="35">
        <v>0</v>
      </c>
      <c r="P72" s="35">
        <v>2628.1754999999998</v>
      </c>
      <c r="Q72" s="32">
        <f t="shared" si="9"/>
        <v>0</v>
      </c>
      <c r="R72" s="35">
        <v>0</v>
      </c>
      <c r="S72" s="35">
        <v>0</v>
      </c>
      <c r="V72" s="9"/>
    </row>
    <row r="73" spans="1:22" ht="15.75" customHeight="1" x14ac:dyDescent="0.15">
      <c r="A73" s="27" t="s">
        <v>21</v>
      </c>
      <c r="B73" s="28" t="s">
        <v>139</v>
      </c>
      <c r="C73" s="32">
        <f t="shared" si="5"/>
        <v>7039.4422999999997</v>
      </c>
      <c r="D73" s="32">
        <f t="shared" si="6"/>
        <v>0</v>
      </c>
      <c r="E73" s="35">
        <v>0</v>
      </c>
      <c r="F73" s="35">
        <v>0</v>
      </c>
      <c r="G73" s="35">
        <v>0</v>
      </c>
      <c r="H73" s="32">
        <f t="shared" si="7"/>
        <v>0</v>
      </c>
      <c r="I73" s="35">
        <v>0</v>
      </c>
      <c r="J73" s="35">
        <v>0</v>
      </c>
      <c r="K73" s="35">
        <v>0</v>
      </c>
      <c r="L73" s="32">
        <f t="shared" si="8"/>
        <v>7039.4422999999997</v>
      </c>
      <c r="M73" s="35">
        <v>0</v>
      </c>
      <c r="N73" s="35">
        <v>0</v>
      </c>
      <c r="O73" s="35">
        <v>0</v>
      </c>
      <c r="P73" s="35">
        <v>7039.4422999999997</v>
      </c>
      <c r="Q73" s="32">
        <f t="shared" si="9"/>
        <v>0</v>
      </c>
      <c r="R73" s="35">
        <v>0</v>
      </c>
      <c r="S73" s="35">
        <v>0</v>
      </c>
      <c r="V73" s="9"/>
    </row>
    <row r="74" spans="1:22" ht="15.75" customHeight="1" x14ac:dyDescent="0.15">
      <c r="A74" s="27" t="s">
        <v>21</v>
      </c>
      <c r="B74" s="28" t="s">
        <v>140</v>
      </c>
      <c r="C74" s="32">
        <f t="shared" si="5"/>
        <v>10999.1765</v>
      </c>
      <c r="D74" s="32">
        <f t="shared" si="6"/>
        <v>0</v>
      </c>
      <c r="E74" s="35">
        <v>0</v>
      </c>
      <c r="F74" s="35">
        <v>0</v>
      </c>
      <c r="G74" s="35">
        <v>0</v>
      </c>
      <c r="H74" s="32">
        <f t="shared" si="7"/>
        <v>0</v>
      </c>
      <c r="I74" s="35">
        <v>0</v>
      </c>
      <c r="J74" s="35">
        <v>0</v>
      </c>
      <c r="K74" s="35">
        <v>0</v>
      </c>
      <c r="L74" s="32">
        <f t="shared" si="8"/>
        <v>10999.1765</v>
      </c>
      <c r="M74" s="35">
        <v>0</v>
      </c>
      <c r="N74" s="35">
        <v>0</v>
      </c>
      <c r="O74" s="35">
        <v>0</v>
      </c>
      <c r="P74" s="35">
        <v>10999.1765</v>
      </c>
      <c r="Q74" s="32">
        <f t="shared" si="9"/>
        <v>0</v>
      </c>
      <c r="R74" s="35">
        <v>0</v>
      </c>
      <c r="S74" s="35">
        <v>0</v>
      </c>
      <c r="V74" s="9"/>
    </row>
    <row r="75" spans="1:22" ht="15.75" customHeight="1" x14ac:dyDescent="0.15">
      <c r="A75" s="27" t="s">
        <v>21</v>
      </c>
      <c r="B75" s="28" t="s">
        <v>141</v>
      </c>
      <c r="C75" s="32">
        <f t="shared" si="5"/>
        <v>6046.0473000000002</v>
      </c>
      <c r="D75" s="32">
        <f t="shared" si="6"/>
        <v>0</v>
      </c>
      <c r="E75" s="35">
        <v>0</v>
      </c>
      <c r="F75" s="35">
        <v>0</v>
      </c>
      <c r="G75" s="35">
        <v>0</v>
      </c>
      <c r="H75" s="32">
        <f t="shared" si="7"/>
        <v>0</v>
      </c>
      <c r="I75" s="35">
        <v>0</v>
      </c>
      <c r="J75" s="35">
        <v>0</v>
      </c>
      <c r="K75" s="35">
        <v>0</v>
      </c>
      <c r="L75" s="32">
        <f t="shared" si="8"/>
        <v>6046.0473000000002</v>
      </c>
      <c r="M75" s="35">
        <v>0</v>
      </c>
      <c r="N75" s="35">
        <v>0</v>
      </c>
      <c r="O75" s="35">
        <v>0</v>
      </c>
      <c r="P75" s="35">
        <v>6046.0473000000002</v>
      </c>
      <c r="Q75" s="32">
        <f t="shared" si="9"/>
        <v>0</v>
      </c>
      <c r="R75" s="35">
        <v>0</v>
      </c>
      <c r="S75" s="35">
        <v>0</v>
      </c>
      <c r="V75" s="9"/>
    </row>
    <row r="76" spans="1:22" ht="15.75" customHeight="1" x14ac:dyDescent="0.15">
      <c r="A76" s="27" t="s">
        <v>22</v>
      </c>
      <c r="B76" s="28" t="s">
        <v>142</v>
      </c>
      <c r="C76" s="32">
        <f t="shared" si="5"/>
        <v>350.26069999999999</v>
      </c>
      <c r="D76" s="32">
        <f t="shared" si="6"/>
        <v>0</v>
      </c>
      <c r="E76" s="35">
        <v>0</v>
      </c>
      <c r="F76" s="35">
        <v>0</v>
      </c>
      <c r="G76" s="35">
        <v>0</v>
      </c>
      <c r="H76" s="32">
        <f t="shared" si="7"/>
        <v>74.276700000000005</v>
      </c>
      <c r="I76" s="35">
        <v>0</v>
      </c>
      <c r="J76" s="35">
        <v>74.276700000000005</v>
      </c>
      <c r="K76" s="35">
        <v>0</v>
      </c>
      <c r="L76" s="32">
        <f t="shared" si="8"/>
        <v>275.98399999999998</v>
      </c>
      <c r="M76" s="35">
        <v>0</v>
      </c>
      <c r="N76" s="35">
        <v>275.98399999999998</v>
      </c>
      <c r="O76" s="35">
        <v>0</v>
      </c>
      <c r="P76" s="35">
        <v>0</v>
      </c>
      <c r="Q76" s="32">
        <f t="shared" si="9"/>
        <v>0</v>
      </c>
      <c r="R76" s="35">
        <v>0</v>
      </c>
      <c r="S76" s="35">
        <v>0</v>
      </c>
      <c r="V76" s="9"/>
    </row>
    <row r="77" spans="1:22" ht="15.75" customHeight="1" x14ac:dyDescent="0.15">
      <c r="A77" s="27" t="s">
        <v>22</v>
      </c>
      <c r="B77" s="28" t="s">
        <v>143</v>
      </c>
      <c r="C77" s="32">
        <f t="shared" si="5"/>
        <v>4731.7007999999996</v>
      </c>
      <c r="D77" s="32">
        <f t="shared" si="6"/>
        <v>0</v>
      </c>
      <c r="E77" s="35">
        <v>0</v>
      </c>
      <c r="F77" s="35">
        <v>0</v>
      </c>
      <c r="G77" s="35">
        <v>0</v>
      </c>
      <c r="H77" s="32">
        <f t="shared" si="7"/>
        <v>0</v>
      </c>
      <c r="I77" s="35">
        <v>0</v>
      </c>
      <c r="J77" s="35">
        <v>0</v>
      </c>
      <c r="K77" s="35">
        <v>0</v>
      </c>
      <c r="L77" s="32">
        <f t="shared" si="8"/>
        <v>4731.7007999999996</v>
      </c>
      <c r="M77" s="35">
        <v>0</v>
      </c>
      <c r="N77" s="35">
        <v>272.44959999999998</v>
      </c>
      <c r="O77" s="35">
        <v>0</v>
      </c>
      <c r="P77" s="35">
        <v>4459.2511999999997</v>
      </c>
      <c r="Q77" s="32">
        <f t="shared" si="9"/>
        <v>0</v>
      </c>
      <c r="R77" s="35">
        <v>0</v>
      </c>
      <c r="S77" s="35">
        <v>0</v>
      </c>
      <c r="V77" s="9"/>
    </row>
    <row r="78" spans="1:22" ht="15.75" customHeight="1" x14ac:dyDescent="0.15">
      <c r="A78" s="27" t="s">
        <v>22</v>
      </c>
      <c r="B78" s="28" t="s">
        <v>144</v>
      </c>
      <c r="C78" s="32">
        <f t="shared" si="5"/>
        <v>107.9769</v>
      </c>
      <c r="D78" s="32">
        <f t="shared" si="6"/>
        <v>0</v>
      </c>
      <c r="E78" s="35">
        <v>0</v>
      </c>
      <c r="F78" s="35">
        <v>0</v>
      </c>
      <c r="G78" s="35">
        <v>0</v>
      </c>
      <c r="H78" s="32">
        <f t="shared" si="7"/>
        <v>0</v>
      </c>
      <c r="I78" s="35">
        <v>0</v>
      </c>
      <c r="J78" s="35">
        <v>0</v>
      </c>
      <c r="K78" s="35">
        <v>0</v>
      </c>
      <c r="L78" s="32">
        <f t="shared" si="8"/>
        <v>107.9769</v>
      </c>
      <c r="M78" s="35">
        <v>63.77</v>
      </c>
      <c r="N78" s="35">
        <v>44.206899999999997</v>
      </c>
      <c r="O78" s="35">
        <v>0</v>
      </c>
      <c r="P78" s="35">
        <v>0</v>
      </c>
      <c r="Q78" s="32">
        <f t="shared" si="9"/>
        <v>0</v>
      </c>
      <c r="R78" s="35">
        <v>0</v>
      </c>
      <c r="S78" s="35">
        <v>0</v>
      </c>
      <c r="V78" s="9"/>
    </row>
    <row r="79" spans="1:22" ht="15.75" customHeight="1" x14ac:dyDescent="0.15">
      <c r="A79" s="27" t="s">
        <v>22</v>
      </c>
      <c r="B79" s="28" t="s">
        <v>145</v>
      </c>
      <c r="C79" s="32">
        <f t="shared" si="5"/>
        <v>5271.8275000000003</v>
      </c>
      <c r="D79" s="32">
        <f t="shared" si="6"/>
        <v>0</v>
      </c>
      <c r="E79" s="35">
        <v>0</v>
      </c>
      <c r="F79" s="35">
        <v>0</v>
      </c>
      <c r="G79" s="35">
        <v>0</v>
      </c>
      <c r="H79" s="32">
        <f t="shared" si="7"/>
        <v>0</v>
      </c>
      <c r="I79" s="35">
        <v>0</v>
      </c>
      <c r="J79" s="35">
        <v>0</v>
      </c>
      <c r="K79" s="35">
        <v>0</v>
      </c>
      <c r="L79" s="32">
        <f t="shared" si="8"/>
        <v>5271.8275000000003</v>
      </c>
      <c r="M79" s="35">
        <v>0</v>
      </c>
      <c r="N79" s="35">
        <v>0</v>
      </c>
      <c r="O79" s="35">
        <v>0</v>
      </c>
      <c r="P79" s="35">
        <v>5271.8275000000003</v>
      </c>
      <c r="Q79" s="32">
        <f t="shared" si="9"/>
        <v>0</v>
      </c>
      <c r="R79" s="35">
        <v>0</v>
      </c>
      <c r="S79" s="35">
        <v>0</v>
      </c>
      <c r="V79" s="9"/>
    </row>
    <row r="80" spans="1:22" ht="15.75" customHeight="1" x14ac:dyDescent="0.15">
      <c r="A80" s="27" t="s">
        <v>22</v>
      </c>
      <c r="B80" s="28" t="s">
        <v>146</v>
      </c>
      <c r="C80" s="32">
        <f t="shared" si="5"/>
        <v>947.95960000000002</v>
      </c>
      <c r="D80" s="32">
        <f t="shared" si="6"/>
        <v>0</v>
      </c>
      <c r="E80" s="35">
        <v>0</v>
      </c>
      <c r="F80" s="35">
        <v>0</v>
      </c>
      <c r="G80" s="35">
        <v>0</v>
      </c>
      <c r="H80" s="32">
        <f t="shared" si="7"/>
        <v>0</v>
      </c>
      <c r="I80" s="35">
        <v>0</v>
      </c>
      <c r="J80" s="35">
        <v>0</v>
      </c>
      <c r="K80" s="35">
        <v>0</v>
      </c>
      <c r="L80" s="32">
        <f t="shared" si="8"/>
        <v>947.95960000000002</v>
      </c>
      <c r="M80" s="35">
        <v>47.771599999999999</v>
      </c>
      <c r="N80" s="35">
        <v>27.860099999999999</v>
      </c>
      <c r="O80" s="35">
        <v>0</v>
      </c>
      <c r="P80" s="35">
        <v>872.3279</v>
      </c>
      <c r="Q80" s="32">
        <f t="shared" si="9"/>
        <v>0</v>
      </c>
      <c r="R80" s="35">
        <v>0</v>
      </c>
      <c r="S80" s="35">
        <v>0</v>
      </c>
      <c r="V80" s="9"/>
    </row>
    <row r="81" spans="1:22" ht="15.75" customHeight="1" x14ac:dyDescent="0.15">
      <c r="A81" s="27" t="s">
        <v>22</v>
      </c>
      <c r="B81" s="28" t="s">
        <v>147</v>
      </c>
      <c r="C81" s="32">
        <f t="shared" si="5"/>
        <v>7798.4223000000002</v>
      </c>
      <c r="D81" s="32">
        <f t="shared" si="6"/>
        <v>0</v>
      </c>
      <c r="E81" s="35">
        <v>0</v>
      </c>
      <c r="F81" s="35">
        <v>0</v>
      </c>
      <c r="G81" s="35">
        <v>0</v>
      </c>
      <c r="H81" s="32">
        <f t="shared" si="7"/>
        <v>0</v>
      </c>
      <c r="I81" s="35">
        <v>0</v>
      </c>
      <c r="J81" s="35">
        <v>0</v>
      </c>
      <c r="K81" s="35">
        <v>0</v>
      </c>
      <c r="L81" s="32">
        <f t="shared" si="8"/>
        <v>7798.4223000000002</v>
      </c>
      <c r="M81" s="35">
        <v>0</v>
      </c>
      <c r="N81" s="35">
        <v>0</v>
      </c>
      <c r="O81" s="35">
        <v>0</v>
      </c>
      <c r="P81" s="35">
        <v>7798.4223000000002</v>
      </c>
      <c r="Q81" s="32">
        <f t="shared" si="9"/>
        <v>0</v>
      </c>
      <c r="R81" s="35">
        <v>0</v>
      </c>
      <c r="S81" s="35">
        <v>0</v>
      </c>
      <c r="V81" s="9"/>
    </row>
    <row r="82" spans="1:22" ht="15.75" customHeight="1" x14ac:dyDescent="0.15">
      <c r="A82" s="27" t="s">
        <v>22</v>
      </c>
      <c r="B82" s="28" t="s">
        <v>148</v>
      </c>
      <c r="C82" s="32">
        <f t="shared" si="5"/>
        <v>1482.5884000000001</v>
      </c>
      <c r="D82" s="32">
        <f t="shared" si="6"/>
        <v>0</v>
      </c>
      <c r="E82" s="35">
        <v>0</v>
      </c>
      <c r="F82" s="35">
        <v>0</v>
      </c>
      <c r="G82" s="35">
        <v>0</v>
      </c>
      <c r="H82" s="32">
        <f t="shared" si="7"/>
        <v>0</v>
      </c>
      <c r="I82" s="35">
        <v>0</v>
      </c>
      <c r="J82" s="35">
        <v>0</v>
      </c>
      <c r="K82" s="35">
        <v>0</v>
      </c>
      <c r="L82" s="32">
        <f t="shared" si="8"/>
        <v>1482.5884000000001</v>
      </c>
      <c r="M82" s="35">
        <v>14.8574</v>
      </c>
      <c r="N82" s="35">
        <v>0</v>
      </c>
      <c r="O82" s="35">
        <v>0</v>
      </c>
      <c r="P82" s="35">
        <v>1467.731</v>
      </c>
      <c r="Q82" s="32">
        <f t="shared" si="9"/>
        <v>0</v>
      </c>
      <c r="R82" s="35">
        <v>0</v>
      </c>
      <c r="S82" s="35">
        <v>0</v>
      </c>
      <c r="V82" s="9"/>
    </row>
    <row r="83" spans="1:22" ht="15.75" customHeight="1" x14ac:dyDescent="0.15">
      <c r="A83" s="27" t="s">
        <v>23</v>
      </c>
      <c r="B83" s="28" t="s">
        <v>149</v>
      </c>
      <c r="C83" s="32">
        <f t="shared" si="5"/>
        <v>969.29870000000005</v>
      </c>
      <c r="D83" s="32">
        <f t="shared" si="6"/>
        <v>0</v>
      </c>
      <c r="E83" s="35">
        <v>0</v>
      </c>
      <c r="F83" s="35">
        <v>0</v>
      </c>
      <c r="G83" s="35">
        <v>0</v>
      </c>
      <c r="H83" s="32">
        <f t="shared" si="7"/>
        <v>0</v>
      </c>
      <c r="I83" s="35">
        <v>0</v>
      </c>
      <c r="J83" s="35">
        <v>0</v>
      </c>
      <c r="K83" s="35">
        <v>0</v>
      </c>
      <c r="L83" s="32">
        <f t="shared" si="8"/>
        <v>969.29870000000005</v>
      </c>
      <c r="M83" s="35">
        <v>0</v>
      </c>
      <c r="N83" s="35">
        <v>0</v>
      </c>
      <c r="O83" s="35">
        <v>0</v>
      </c>
      <c r="P83" s="35">
        <v>969.29870000000005</v>
      </c>
      <c r="Q83" s="32">
        <f t="shared" si="9"/>
        <v>0</v>
      </c>
      <c r="R83" s="35">
        <v>0</v>
      </c>
      <c r="S83" s="35">
        <v>0</v>
      </c>
      <c r="V83" s="9"/>
    </row>
    <row r="84" spans="1:22" ht="15.75" customHeight="1" x14ac:dyDescent="0.15">
      <c r="A84" s="27" t="s">
        <v>23</v>
      </c>
      <c r="B84" s="28" t="s">
        <v>150</v>
      </c>
      <c r="C84" s="32">
        <f t="shared" si="5"/>
        <v>4047.35</v>
      </c>
      <c r="D84" s="32">
        <f t="shared" si="6"/>
        <v>0</v>
      </c>
      <c r="E84" s="35">
        <v>0</v>
      </c>
      <c r="F84" s="35">
        <v>0</v>
      </c>
      <c r="G84" s="35">
        <v>0</v>
      </c>
      <c r="H84" s="32">
        <f t="shared" si="7"/>
        <v>0</v>
      </c>
      <c r="I84" s="35">
        <v>0</v>
      </c>
      <c r="J84" s="35">
        <v>0</v>
      </c>
      <c r="K84" s="35">
        <v>0</v>
      </c>
      <c r="L84" s="32">
        <f t="shared" si="8"/>
        <v>4047.35</v>
      </c>
      <c r="M84" s="35">
        <v>0</v>
      </c>
      <c r="N84" s="35">
        <v>0</v>
      </c>
      <c r="O84" s="35">
        <v>0</v>
      </c>
      <c r="P84" s="35">
        <v>4047.35</v>
      </c>
      <c r="Q84" s="32">
        <f t="shared" si="9"/>
        <v>0</v>
      </c>
      <c r="R84" s="35">
        <v>0</v>
      </c>
      <c r="S84" s="35">
        <v>0</v>
      </c>
      <c r="V84" s="9"/>
    </row>
    <row r="85" spans="1:22" ht="15.75" customHeight="1" x14ac:dyDescent="0.15">
      <c r="A85" s="27" t="s">
        <v>23</v>
      </c>
      <c r="B85" s="28" t="s">
        <v>151</v>
      </c>
      <c r="C85" s="32">
        <f t="shared" si="5"/>
        <v>2586.4942000000001</v>
      </c>
      <c r="D85" s="32">
        <f t="shared" si="6"/>
        <v>0</v>
      </c>
      <c r="E85" s="35">
        <v>0</v>
      </c>
      <c r="F85" s="35">
        <v>0</v>
      </c>
      <c r="G85" s="35">
        <v>0</v>
      </c>
      <c r="H85" s="32">
        <f t="shared" si="7"/>
        <v>0</v>
      </c>
      <c r="I85" s="35">
        <v>0</v>
      </c>
      <c r="J85" s="35">
        <v>0</v>
      </c>
      <c r="K85" s="35">
        <v>0</v>
      </c>
      <c r="L85" s="32">
        <f t="shared" si="8"/>
        <v>2586.4942000000001</v>
      </c>
      <c r="M85" s="35">
        <v>0</v>
      </c>
      <c r="N85" s="35">
        <v>0</v>
      </c>
      <c r="O85" s="35">
        <v>0</v>
      </c>
      <c r="P85" s="35">
        <v>2586.4942000000001</v>
      </c>
      <c r="Q85" s="32">
        <f t="shared" si="9"/>
        <v>0</v>
      </c>
      <c r="R85" s="35">
        <v>0</v>
      </c>
      <c r="S85" s="35">
        <v>0</v>
      </c>
      <c r="V85" s="9"/>
    </row>
    <row r="86" spans="1:22" ht="15.75" customHeight="1" x14ac:dyDescent="0.15">
      <c r="A86" s="27" t="s">
        <v>23</v>
      </c>
      <c r="B86" s="28" t="s">
        <v>152</v>
      </c>
      <c r="C86" s="32">
        <f t="shared" si="5"/>
        <v>980.97919999999999</v>
      </c>
      <c r="D86" s="32">
        <f t="shared" si="6"/>
        <v>0</v>
      </c>
      <c r="E86" s="35">
        <v>0</v>
      </c>
      <c r="F86" s="35">
        <v>0</v>
      </c>
      <c r="G86" s="35">
        <v>0</v>
      </c>
      <c r="H86" s="32">
        <f t="shared" si="7"/>
        <v>0</v>
      </c>
      <c r="I86" s="35">
        <v>0</v>
      </c>
      <c r="J86" s="35">
        <v>0</v>
      </c>
      <c r="K86" s="35">
        <v>0</v>
      </c>
      <c r="L86" s="32">
        <f t="shared" si="8"/>
        <v>980.97919999999999</v>
      </c>
      <c r="M86" s="35">
        <v>0</v>
      </c>
      <c r="N86" s="35">
        <v>0</v>
      </c>
      <c r="O86" s="35">
        <v>0</v>
      </c>
      <c r="P86" s="35">
        <v>980.97919999999999</v>
      </c>
      <c r="Q86" s="32">
        <f t="shared" si="9"/>
        <v>0</v>
      </c>
      <c r="R86" s="35">
        <v>0</v>
      </c>
      <c r="S86" s="35">
        <v>0</v>
      </c>
      <c r="V86" s="9"/>
    </row>
    <row r="87" spans="1:22" ht="15.75" customHeight="1" x14ac:dyDescent="0.15">
      <c r="A87" s="27" t="s">
        <v>23</v>
      </c>
      <c r="B87" s="28" t="s">
        <v>153</v>
      </c>
      <c r="C87" s="32">
        <f t="shared" si="5"/>
        <v>8870.7292999999991</v>
      </c>
      <c r="D87" s="32">
        <f t="shared" si="6"/>
        <v>0</v>
      </c>
      <c r="E87" s="35">
        <v>0</v>
      </c>
      <c r="F87" s="35">
        <v>0</v>
      </c>
      <c r="G87" s="35">
        <v>0</v>
      </c>
      <c r="H87" s="32">
        <f t="shared" si="7"/>
        <v>13.444000000000001</v>
      </c>
      <c r="I87" s="35">
        <v>0</v>
      </c>
      <c r="J87" s="35">
        <v>13.444000000000001</v>
      </c>
      <c r="K87" s="35">
        <v>0</v>
      </c>
      <c r="L87" s="32">
        <f t="shared" si="8"/>
        <v>8857.2852999999996</v>
      </c>
      <c r="M87" s="35">
        <v>347.79880000000003</v>
      </c>
      <c r="N87" s="35">
        <v>2448.1662000000001</v>
      </c>
      <c r="O87" s="35">
        <v>0</v>
      </c>
      <c r="P87" s="35">
        <v>6061.3203000000003</v>
      </c>
      <c r="Q87" s="32">
        <f t="shared" si="9"/>
        <v>0</v>
      </c>
      <c r="R87" s="35">
        <v>0</v>
      </c>
      <c r="S87" s="35">
        <v>0</v>
      </c>
      <c r="V87" s="9"/>
    </row>
    <row r="88" spans="1:22" ht="15.75" customHeight="1" x14ac:dyDescent="0.15">
      <c r="A88" s="27" t="s">
        <v>23</v>
      </c>
      <c r="B88" s="28" t="s">
        <v>154</v>
      </c>
      <c r="C88" s="32">
        <f t="shared" si="5"/>
        <v>3784.3447000000001</v>
      </c>
      <c r="D88" s="32">
        <f t="shared" si="6"/>
        <v>0</v>
      </c>
      <c r="E88" s="35">
        <v>0</v>
      </c>
      <c r="F88" s="35">
        <v>0</v>
      </c>
      <c r="G88" s="35">
        <v>0</v>
      </c>
      <c r="H88" s="32">
        <f t="shared" si="7"/>
        <v>0</v>
      </c>
      <c r="I88" s="35">
        <v>0</v>
      </c>
      <c r="J88" s="35">
        <v>0</v>
      </c>
      <c r="K88" s="35">
        <v>0</v>
      </c>
      <c r="L88" s="32">
        <f t="shared" si="8"/>
        <v>3784.3447000000001</v>
      </c>
      <c r="M88" s="35">
        <v>0</v>
      </c>
      <c r="N88" s="35">
        <v>311.33589999999998</v>
      </c>
      <c r="O88" s="35">
        <v>0</v>
      </c>
      <c r="P88" s="35">
        <v>3473.0088000000001</v>
      </c>
      <c r="Q88" s="32">
        <f t="shared" si="9"/>
        <v>0</v>
      </c>
      <c r="R88" s="35">
        <v>0</v>
      </c>
      <c r="S88" s="35">
        <v>0</v>
      </c>
      <c r="V88" s="9"/>
    </row>
    <row r="89" spans="1:22" ht="15.75" customHeight="1" x14ac:dyDescent="0.15">
      <c r="A89" s="27" t="s">
        <v>23</v>
      </c>
      <c r="B89" s="28" t="s">
        <v>155</v>
      </c>
      <c r="C89" s="32">
        <f t="shared" si="5"/>
        <v>973.50109999999995</v>
      </c>
      <c r="D89" s="32">
        <f t="shared" si="6"/>
        <v>0</v>
      </c>
      <c r="E89" s="35">
        <v>0</v>
      </c>
      <c r="F89" s="35">
        <v>0</v>
      </c>
      <c r="G89" s="35">
        <v>0</v>
      </c>
      <c r="H89" s="32">
        <f t="shared" si="7"/>
        <v>0</v>
      </c>
      <c r="I89" s="35">
        <v>0</v>
      </c>
      <c r="J89" s="35">
        <v>0</v>
      </c>
      <c r="K89" s="35">
        <v>0</v>
      </c>
      <c r="L89" s="32">
        <f t="shared" si="8"/>
        <v>973.50109999999995</v>
      </c>
      <c r="M89" s="35">
        <v>0</v>
      </c>
      <c r="N89" s="35">
        <v>0</v>
      </c>
      <c r="O89" s="35">
        <v>0</v>
      </c>
      <c r="P89" s="35">
        <v>973.50109999999995</v>
      </c>
      <c r="Q89" s="32">
        <f t="shared" si="9"/>
        <v>0</v>
      </c>
      <c r="R89" s="35">
        <v>0</v>
      </c>
      <c r="S89" s="35">
        <v>0</v>
      </c>
      <c r="V89" s="9"/>
    </row>
    <row r="90" spans="1:22" ht="15.75" customHeight="1" x14ac:dyDescent="0.15">
      <c r="A90" s="27" t="s">
        <v>24</v>
      </c>
      <c r="B90" s="28" t="s">
        <v>156</v>
      </c>
      <c r="C90" s="32">
        <f t="shared" si="5"/>
        <v>5567.5325000000003</v>
      </c>
      <c r="D90" s="32">
        <f t="shared" si="6"/>
        <v>0</v>
      </c>
      <c r="E90" s="35">
        <v>0</v>
      </c>
      <c r="F90" s="35">
        <v>0</v>
      </c>
      <c r="G90" s="35">
        <v>0</v>
      </c>
      <c r="H90" s="32">
        <f t="shared" si="7"/>
        <v>0</v>
      </c>
      <c r="I90" s="35">
        <v>0</v>
      </c>
      <c r="J90" s="35">
        <v>0</v>
      </c>
      <c r="K90" s="35">
        <v>0</v>
      </c>
      <c r="L90" s="32">
        <f t="shared" si="8"/>
        <v>5567.5325000000003</v>
      </c>
      <c r="M90" s="35">
        <v>0</v>
      </c>
      <c r="N90" s="35">
        <v>0</v>
      </c>
      <c r="O90" s="35">
        <v>0</v>
      </c>
      <c r="P90" s="35">
        <v>5567.5325000000003</v>
      </c>
      <c r="Q90" s="32">
        <f t="shared" si="9"/>
        <v>0</v>
      </c>
      <c r="R90" s="35">
        <v>0</v>
      </c>
      <c r="S90" s="35">
        <v>0</v>
      </c>
      <c r="V90" s="9"/>
    </row>
    <row r="91" spans="1:22" ht="15.75" customHeight="1" x14ac:dyDescent="0.15">
      <c r="A91" s="27" t="s">
        <v>24</v>
      </c>
      <c r="B91" s="28" t="s">
        <v>157</v>
      </c>
      <c r="C91" s="32">
        <f t="shared" si="5"/>
        <v>293.65820000000002</v>
      </c>
      <c r="D91" s="32">
        <f t="shared" si="6"/>
        <v>0</v>
      </c>
      <c r="E91" s="35">
        <v>0</v>
      </c>
      <c r="F91" s="35">
        <v>0</v>
      </c>
      <c r="G91" s="35">
        <v>0</v>
      </c>
      <c r="H91" s="32">
        <f t="shared" si="7"/>
        <v>66.381299999999996</v>
      </c>
      <c r="I91" s="35">
        <v>0</v>
      </c>
      <c r="J91" s="35">
        <v>0</v>
      </c>
      <c r="K91" s="35">
        <v>66.381299999999996</v>
      </c>
      <c r="L91" s="32">
        <f t="shared" si="8"/>
        <v>227.27690000000001</v>
      </c>
      <c r="M91" s="35">
        <v>0</v>
      </c>
      <c r="N91" s="35">
        <v>0</v>
      </c>
      <c r="O91" s="35">
        <v>71.937100000000001</v>
      </c>
      <c r="P91" s="35">
        <v>155.3398</v>
      </c>
      <c r="Q91" s="32">
        <f t="shared" si="9"/>
        <v>0</v>
      </c>
      <c r="R91" s="35">
        <v>0</v>
      </c>
      <c r="S91" s="35">
        <v>0</v>
      </c>
      <c r="V91" s="9"/>
    </row>
    <row r="92" spans="1:22" ht="15.75" customHeight="1" x14ac:dyDescent="0.15">
      <c r="A92" s="27" t="s">
        <v>24</v>
      </c>
      <c r="B92" s="28" t="s">
        <v>158</v>
      </c>
      <c r="C92" s="32">
        <f t="shared" si="5"/>
        <v>6666.6282000000001</v>
      </c>
      <c r="D92" s="32">
        <f t="shared" si="6"/>
        <v>0</v>
      </c>
      <c r="E92" s="35">
        <v>0</v>
      </c>
      <c r="F92" s="35">
        <v>0</v>
      </c>
      <c r="G92" s="35">
        <v>0</v>
      </c>
      <c r="H92" s="32">
        <f t="shared" si="7"/>
        <v>0</v>
      </c>
      <c r="I92" s="35">
        <v>0</v>
      </c>
      <c r="J92" s="35">
        <v>0</v>
      </c>
      <c r="K92" s="35">
        <v>0</v>
      </c>
      <c r="L92" s="32">
        <f t="shared" si="8"/>
        <v>6666.6282000000001</v>
      </c>
      <c r="M92" s="35">
        <v>0</v>
      </c>
      <c r="N92" s="35">
        <v>0</v>
      </c>
      <c r="O92" s="35">
        <v>0</v>
      </c>
      <c r="P92" s="35">
        <v>6666.6282000000001</v>
      </c>
      <c r="Q92" s="32">
        <f t="shared" si="9"/>
        <v>0</v>
      </c>
      <c r="R92" s="35">
        <v>0</v>
      </c>
      <c r="S92" s="35">
        <v>0</v>
      </c>
      <c r="V92" s="9"/>
    </row>
    <row r="93" spans="1:22" ht="15.75" customHeight="1" x14ac:dyDescent="0.15">
      <c r="A93" s="27" t="s">
        <v>24</v>
      </c>
      <c r="B93" s="28" t="s">
        <v>159</v>
      </c>
      <c r="C93" s="32">
        <f t="shared" si="5"/>
        <v>13138.4913</v>
      </c>
      <c r="D93" s="32">
        <f t="shared" si="6"/>
        <v>0</v>
      </c>
      <c r="E93" s="35">
        <v>0</v>
      </c>
      <c r="F93" s="35">
        <v>0</v>
      </c>
      <c r="G93" s="35">
        <v>0</v>
      </c>
      <c r="H93" s="32">
        <f t="shared" si="7"/>
        <v>0</v>
      </c>
      <c r="I93" s="35">
        <v>0</v>
      </c>
      <c r="J93" s="35">
        <v>0</v>
      </c>
      <c r="K93" s="35">
        <v>0</v>
      </c>
      <c r="L93" s="32">
        <f t="shared" si="8"/>
        <v>13138.4913</v>
      </c>
      <c r="M93" s="35">
        <v>0</v>
      </c>
      <c r="N93" s="35">
        <v>0</v>
      </c>
      <c r="O93" s="35">
        <v>0</v>
      </c>
      <c r="P93" s="35">
        <v>13138.4913</v>
      </c>
      <c r="Q93" s="32">
        <f t="shared" si="9"/>
        <v>0</v>
      </c>
      <c r="R93" s="35">
        <v>0</v>
      </c>
      <c r="S93" s="35">
        <v>0</v>
      </c>
      <c r="V93" s="9"/>
    </row>
    <row r="94" spans="1:22" ht="15.75" customHeight="1" x14ac:dyDescent="0.15">
      <c r="A94" s="27" t="s">
        <v>24</v>
      </c>
      <c r="B94" s="28" t="s">
        <v>160</v>
      </c>
      <c r="C94" s="32">
        <f t="shared" si="5"/>
        <v>23340.651599999997</v>
      </c>
      <c r="D94" s="32">
        <f t="shared" si="6"/>
        <v>0</v>
      </c>
      <c r="E94" s="35">
        <v>0</v>
      </c>
      <c r="F94" s="35">
        <v>0</v>
      </c>
      <c r="G94" s="35">
        <v>0</v>
      </c>
      <c r="H94" s="32">
        <f t="shared" si="7"/>
        <v>0</v>
      </c>
      <c r="I94" s="35">
        <v>0</v>
      </c>
      <c r="J94" s="35">
        <v>0</v>
      </c>
      <c r="K94" s="35">
        <v>0</v>
      </c>
      <c r="L94" s="32">
        <f t="shared" si="8"/>
        <v>23340.651599999997</v>
      </c>
      <c r="M94" s="35">
        <v>0</v>
      </c>
      <c r="N94" s="35">
        <v>703.64779999999996</v>
      </c>
      <c r="O94" s="35">
        <v>0</v>
      </c>
      <c r="P94" s="35">
        <v>22637.003799999999</v>
      </c>
      <c r="Q94" s="32">
        <f t="shared" si="9"/>
        <v>0</v>
      </c>
      <c r="R94" s="35">
        <v>0</v>
      </c>
      <c r="S94" s="35">
        <v>0</v>
      </c>
      <c r="V94" s="9"/>
    </row>
    <row r="95" spans="1:22" ht="15.75" customHeight="1" x14ac:dyDescent="0.15">
      <c r="A95" s="27" t="s">
        <v>24</v>
      </c>
      <c r="B95" s="28" t="s">
        <v>161</v>
      </c>
      <c r="C95" s="32">
        <f t="shared" si="5"/>
        <v>7538.0892000000003</v>
      </c>
      <c r="D95" s="32">
        <f t="shared" si="6"/>
        <v>0</v>
      </c>
      <c r="E95" s="35">
        <v>0</v>
      </c>
      <c r="F95" s="35">
        <v>0</v>
      </c>
      <c r="G95" s="35">
        <v>0</v>
      </c>
      <c r="H95" s="32">
        <f t="shared" si="7"/>
        <v>0</v>
      </c>
      <c r="I95" s="35">
        <v>0</v>
      </c>
      <c r="J95" s="35">
        <v>0</v>
      </c>
      <c r="K95" s="35">
        <v>0</v>
      </c>
      <c r="L95" s="32">
        <f t="shared" si="8"/>
        <v>7538.0892000000003</v>
      </c>
      <c r="M95" s="35">
        <v>0</v>
      </c>
      <c r="N95" s="35">
        <v>0</v>
      </c>
      <c r="O95" s="35">
        <v>0</v>
      </c>
      <c r="P95" s="35">
        <v>7538.0892000000003</v>
      </c>
      <c r="Q95" s="32">
        <f t="shared" si="9"/>
        <v>0</v>
      </c>
      <c r="R95" s="35">
        <v>0</v>
      </c>
      <c r="S95" s="35">
        <v>0</v>
      </c>
      <c r="V95" s="9"/>
    </row>
    <row r="96" spans="1:22" ht="15.75" customHeight="1" x14ac:dyDescent="0.15">
      <c r="A96" s="27" t="s">
        <v>24</v>
      </c>
      <c r="B96" s="28" t="s">
        <v>162</v>
      </c>
      <c r="C96" s="32">
        <f t="shared" si="5"/>
        <v>7044.8422</v>
      </c>
      <c r="D96" s="32">
        <f t="shared" si="6"/>
        <v>0</v>
      </c>
      <c r="E96" s="35">
        <v>0</v>
      </c>
      <c r="F96" s="35">
        <v>0</v>
      </c>
      <c r="G96" s="35">
        <v>0</v>
      </c>
      <c r="H96" s="32">
        <f t="shared" si="7"/>
        <v>0</v>
      </c>
      <c r="I96" s="35">
        <v>0</v>
      </c>
      <c r="J96" s="35">
        <v>0</v>
      </c>
      <c r="K96" s="35">
        <v>0</v>
      </c>
      <c r="L96" s="32">
        <f t="shared" si="8"/>
        <v>7044.8422</v>
      </c>
      <c r="M96" s="35">
        <v>0</v>
      </c>
      <c r="N96" s="35">
        <v>0</v>
      </c>
      <c r="O96" s="35">
        <v>0</v>
      </c>
      <c r="P96" s="35">
        <v>7044.8422</v>
      </c>
      <c r="Q96" s="32">
        <f t="shared" si="9"/>
        <v>0</v>
      </c>
      <c r="R96" s="35">
        <v>0</v>
      </c>
      <c r="S96" s="35">
        <v>0</v>
      </c>
      <c r="V96" s="9"/>
    </row>
    <row r="97" spans="1:22" ht="15.75" customHeight="1" x14ac:dyDescent="0.15">
      <c r="A97" s="27" t="s">
        <v>24</v>
      </c>
      <c r="B97" s="28" t="s">
        <v>163</v>
      </c>
      <c r="C97" s="32">
        <f t="shared" si="5"/>
        <v>2735.0672</v>
      </c>
      <c r="D97" s="32">
        <f t="shared" si="6"/>
        <v>0</v>
      </c>
      <c r="E97" s="35">
        <v>0</v>
      </c>
      <c r="F97" s="35">
        <v>0</v>
      </c>
      <c r="G97" s="35">
        <v>0</v>
      </c>
      <c r="H97" s="32">
        <f t="shared" si="7"/>
        <v>0</v>
      </c>
      <c r="I97" s="35">
        <v>0</v>
      </c>
      <c r="J97" s="35">
        <v>0</v>
      </c>
      <c r="K97" s="35">
        <v>0</v>
      </c>
      <c r="L97" s="32">
        <f t="shared" si="8"/>
        <v>2735.0672</v>
      </c>
      <c r="M97" s="35">
        <v>0</v>
      </c>
      <c r="N97" s="35">
        <v>0</v>
      </c>
      <c r="O97" s="35">
        <v>0</v>
      </c>
      <c r="P97" s="35">
        <v>2735.0672</v>
      </c>
      <c r="Q97" s="32">
        <f t="shared" si="9"/>
        <v>0</v>
      </c>
      <c r="R97" s="35">
        <v>0</v>
      </c>
      <c r="S97" s="35">
        <v>0</v>
      </c>
      <c r="V97" s="9"/>
    </row>
    <row r="98" spans="1:22" ht="15.75" customHeight="1" x14ac:dyDescent="0.15">
      <c r="A98" s="27" t="s">
        <v>25</v>
      </c>
      <c r="B98" s="28" t="s">
        <v>164</v>
      </c>
      <c r="C98" s="32">
        <f t="shared" si="5"/>
        <v>7537.3473999999997</v>
      </c>
      <c r="D98" s="32">
        <f t="shared" si="6"/>
        <v>0</v>
      </c>
      <c r="E98" s="35">
        <v>0</v>
      </c>
      <c r="F98" s="35">
        <v>0</v>
      </c>
      <c r="G98" s="35">
        <v>0</v>
      </c>
      <c r="H98" s="32">
        <f t="shared" si="7"/>
        <v>0</v>
      </c>
      <c r="I98" s="35">
        <v>0</v>
      </c>
      <c r="J98" s="35">
        <v>0</v>
      </c>
      <c r="K98" s="35">
        <v>0</v>
      </c>
      <c r="L98" s="32">
        <f t="shared" si="8"/>
        <v>7537.3473999999997</v>
      </c>
      <c r="M98" s="35">
        <v>0</v>
      </c>
      <c r="N98" s="35">
        <v>0</v>
      </c>
      <c r="O98" s="35">
        <v>0</v>
      </c>
      <c r="P98" s="35">
        <v>7537.3473999999997</v>
      </c>
      <c r="Q98" s="32">
        <f t="shared" si="9"/>
        <v>0</v>
      </c>
      <c r="R98" s="35">
        <v>0</v>
      </c>
      <c r="S98" s="35">
        <v>0</v>
      </c>
      <c r="V98" s="9"/>
    </row>
    <row r="99" spans="1:22" ht="15.75" customHeight="1" x14ac:dyDescent="0.15">
      <c r="A99" s="27" t="s">
        <v>25</v>
      </c>
      <c r="B99" s="28" t="s">
        <v>165</v>
      </c>
      <c r="C99" s="32">
        <f t="shared" si="5"/>
        <v>60332.7068</v>
      </c>
      <c r="D99" s="32">
        <f t="shared" si="6"/>
        <v>0</v>
      </c>
      <c r="E99" s="35">
        <v>0</v>
      </c>
      <c r="F99" s="35">
        <v>0</v>
      </c>
      <c r="G99" s="35">
        <v>0</v>
      </c>
      <c r="H99" s="32">
        <f t="shared" si="7"/>
        <v>0</v>
      </c>
      <c r="I99" s="35">
        <v>0</v>
      </c>
      <c r="J99" s="35">
        <v>0</v>
      </c>
      <c r="K99" s="35">
        <v>0</v>
      </c>
      <c r="L99" s="32">
        <f t="shared" si="8"/>
        <v>60332.7068</v>
      </c>
      <c r="M99" s="35">
        <v>0</v>
      </c>
      <c r="N99" s="35">
        <v>0</v>
      </c>
      <c r="O99" s="35">
        <v>0</v>
      </c>
      <c r="P99" s="35">
        <v>60332.7068</v>
      </c>
      <c r="Q99" s="32">
        <f t="shared" si="9"/>
        <v>0</v>
      </c>
      <c r="R99" s="35">
        <v>0</v>
      </c>
      <c r="S99" s="35">
        <v>0</v>
      </c>
      <c r="V99" s="9"/>
    </row>
    <row r="100" spans="1:22" ht="15.75" customHeight="1" x14ac:dyDescent="0.15">
      <c r="A100" s="27" t="s">
        <v>25</v>
      </c>
      <c r="B100" s="28" t="s">
        <v>166</v>
      </c>
      <c r="C100" s="32">
        <f t="shared" si="5"/>
        <v>18682.482499999998</v>
      </c>
      <c r="D100" s="32">
        <f t="shared" si="6"/>
        <v>0</v>
      </c>
      <c r="E100" s="35">
        <v>0</v>
      </c>
      <c r="F100" s="35">
        <v>0</v>
      </c>
      <c r="G100" s="35">
        <v>0</v>
      </c>
      <c r="H100" s="32">
        <f t="shared" si="7"/>
        <v>0</v>
      </c>
      <c r="I100" s="35">
        <v>0</v>
      </c>
      <c r="J100" s="35">
        <v>0</v>
      </c>
      <c r="K100" s="35">
        <v>0</v>
      </c>
      <c r="L100" s="32">
        <f t="shared" si="8"/>
        <v>18682.482499999998</v>
      </c>
      <c r="M100" s="35">
        <v>0</v>
      </c>
      <c r="N100" s="35">
        <v>0</v>
      </c>
      <c r="O100" s="35">
        <v>0</v>
      </c>
      <c r="P100" s="35">
        <v>18682.482499999998</v>
      </c>
      <c r="Q100" s="32">
        <f t="shared" si="9"/>
        <v>0</v>
      </c>
      <c r="R100" s="35">
        <v>0</v>
      </c>
      <c r="S100" s="35">
        <v>0</v>
      </c>
      <c r="V100" s="9"/>
    </row>
    <row r="101" spans="1:22" ht="15.75" customHeight="1" x14ac:dyDescent="0.15">
      <c r="A101" s="27" t="s">
        <v>25</v>
      </c>
      <c r="B101" s="28" t="s">
        <v>167</v>
      </c>
      <c r="C101" s="32">
        <f t="shared" si="5"/>
        <v>11338.127399999999</v>
      </c>
      <c r="D101" s="32">
        <f t="shared" si="6"/>
        <v>0</v>
      </c>
      <c r="E101" s="35">
        <v>0</v>
      </c>
      <c r="F101" s="35">
        <v>0</v>
      </c>
      <c r="G101" s="35">
        <v>0</v>
      </c>
      <c r="H101" s="32">
        <f t="shared" si="7"/>
        <v>0</v>
      </c>
      <c r="I101" s="35">
        <v>0</v>
      </c>
      <c r="J101" s="35">
        <v>0</v>
      </c>
      <c r="K101" s="35">
        <v>0</v>
      </c>
      <c r="L101" s="32">
        <f t="shared" si="8"/>
        <v>11338.127399999999</v>
      </c>
      <c r="M101" s="35">
        <v>0</v>
      </c>
      <c r="N101" s="35">
        <v>0</v>
      </c>
      <c r="O101" s="35">
        <v>0</v>
      </c>
      <c r="P101" s="35">
        <v>11338.127399999999</v>
      </c>
      <c r="Q101" s="32">
        <f t="shared" si="9"/>
        <v>0</v>
      </c>
      <c r="R101" s="35">
        <v>0</v>
      </c>
      <c r="S101" s="35">
        <v>0</v>
      </c>
      <c r="V101" s="9"/>
    </row>
    <row r="102" spans="1:22" ht="15.75" customHeight="1" x14ac:dyDescent="0.15">
      <c r="A102" s="27" t="s">
        <v>25</v>
      </c>
      <c r="B102" s="28" t="s">
        <v>168</v>
      </c>
      <c r="C102" s="32">
        <f t="shared" si="5"/>
        <v>613.13840000000005</v>
      </c>
      <c r="D102" s="32">
        <f t="shared" si="6"/>
        <v>0</v>
      </c>
      <c r="E102" s="35">
        <v>0</v>
      </c>
      <c r="F102" s="35">
        <v>0</v>
      </c>
      <c r="G102" s="35">
        <v>0</v>
      </c>
      <c r="H102" s="32">
        <f t="shared" si="7"/>
        <v>0</v>
      </c>
      <c r="I102" s="35">
        <v>0</v>
      </c>
      <c r="J102" s="35">
        <v>0</v>
      </c>
      <c r="K102" s="35">
        <v>0</v>
      </c>
      <c r="L102" s="32">
        <f t="shared" si="8"/>
        <v>613.13840000000005</v>
      </c>
      <c r="M102" s="35">
        <v>0</v>
      </c>
      <c r="N102" s="35">
        <v>0</v>
      </c>
      <c r="O102" s="35">
        <v>0</v>
      </c>
      <c r="P102" s="35">
        <v>613.13840000000005</v>
      </c>
      <c r="Q102" s="32">
        <f t="shared" si="9"/>
        <v>0</v>
      </c>
      <c r="R102" s="35">
        <v>0</v>
      </c>
      <c r="S102" s="35">
        <v>0</v>
      </c>
      <c r="V102" s="9"/>
    </row>
    <row r="103" spans="1:22" ht="15.75" customHeight="1" x14ac:dyDescent="0.15">
      <c r="A103" s="56" t="s">
        <v>4</v>
      </c>
      <c r="B103" s="57">
        <v>98</v>
      </c>
      <c r="C103" s="35">
        <f>SUM(C5:C102)</f>
        <v>312615.54060000001</v>
      </c>
      <c r="D103" s="35">
        <f>SUM(D5:D102)</f>
        <v>36311.797299999984</v>
      </c>
      <c r="E103" s="35">
        <f t="shared" ref="E103:S103" si="10">SUM(E5:E102)</f>
        <v>5257.6763000000019</v>
      </c>
      <c r="F103" s="35">
        <f t="shared" si="10"/>
        <v>31002.268700000004</v>
      </c>
      <c r="G103" s="35">
        <f t="shared" si="10"/>
        <v>51.8523</v>
      </c>
      <c r="H103" s="35">
        <f t="shared" si="10"/>
        <v>4894.5884999999998</v>
      </c>
      <c r="I103" s="35">
        <f t="shared" si="10"/>
        <v>48.246299999999991</v>
      </c>
      <c r="J103" s="35">
        <f t="shared" si="10"/>
        <v>4749.9044000000013</v>
      </c>
      <c r="K103" s="35">
        <f>ROUNDUP(SUM(K5:K102),0)</f>
        <v>97</v>
      </c>
      <c r="L103" s="35">
        <f t="shared" si="10"/>
        <v>271398.44579999999</v>
      </c>
      <c r="M103" s="35">
        <f t="shared" si="10"/>
        <v>626.11470000000008</v>
      </c>
      <c r="N103" s="35">
        <f t="shared" si="10"/>
        <v>7593.4158999999991</v>
      </c>
      <c r="O103" s="35">
        <f t="shared" ref="O103:P103" si="11">SUM(O5:O102)</f>
        <v>71.937100000000001</v>
      </c>
      <c r="P103" s="35">
        <f t="shared" si="11"/>
        <v>263106.97810000001</v>
      </c>
      <c r="Q103" s="35">
        <f t="shared" si="10"/>
        <v>10.709</v>
      </c>
      <c r="R103" s="35">
        <f t="shared" si="10"/>
        <v>0</v>
      </c>
      <c r="S103" s="35">
        <f t="shared" si="10"/>
        <v>10.709</v>
      </c>
      <c r="V103" s="9"/>
    </row>
    <row r="104" spans="1:22" ht="15.75" customHeight="1" x14ac:dyDescent="0.15">
      <c r="A104" s="58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V104" s="9"/>
    </row>
    <row r="106" spans="1:22" x14ac:dyDescent="0.15">
      <c r="C106" s="6" t="s">
        <v>51</v>
      </c>
    </row>
  </sheetData>
  <mergeCells count="7">
    <mergeCell ref="Q3:S3"/>
    <mergeCell ref="A3:A4"/>
    <mergeCell ref="B3:B4"/>
    <mergeCell ref="C3:C4"/>
    <mergeCell ref="D3:G3"/>
    <mergeCell ref="H3:K3"/>
    <mergeCell ref="L3:P3"/>
  </mergeCells>
  <phoneticPr fontId="2"/>
  <printOptions horizontalCentered="1"/>
  <pageMargins left="0.39370078740157483" right="0.39370078740157483" top="0.51181102362204722" bottom="0.19685039370078741" header="0.31496062992125984" footer="0.31496062992125984"/>
  <pageSetup paperSize="9" scale="70" fitToHeight="0" orientation="landscape" r:id="rId1"/>
  <headerFooter>
    <oddHeader>&amp;R&amp;A</oddHeader>
    <oddFooter xml:space="preserve">&amp;C&amp;P </oddFooter>
  </headerFooter>
  <rowBreaks count="2" manualBreakCount="2">
    <brk id="37" max="16383" man="1"/>
    <brk id="75" max="16383" man="1"/>
  </rowBreaks>
  <ignoredErrors>
    <ignoredError sqref="K10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0"/>
  <sheetViews>
    <sheetView zoomScaleNormal="100" zoomScaleSheetLayoutView="100" workbookViewId="0">
      <pane xSplit="2" ySplit="2" topLeftCell="C3" activePane="bottomRight" state="frozen"/>
      <selection activeCell="AB25" sqref="AB25"/>
      <selection pane="topRight" activeCell="AB25" sqref="AB25"/>
      <selection pane="bottomLeft" activeCell="AB25" sqref="AB25"/>
      <selection pane="bottomRight"/>
    </sheetView>
  </sheetViews>
  <sheetFormatPr defaultColWidth="9" defaultRowHeight="12" x14ac:dyDescent="0.15"/>
  <cols>
    <col min="1" max="1" width="11.5" style="5" customWidth="1"/>
    <col min="2" max="2" width="10.625" style="5" customWidth="1"/>
    <col min="3" max="7" width="9.625" style="5" customWidth="1"/>
    <col min="8" max="8" width="9.625" style="2" customWidth="1"/>
    <col min="9" max="19" width="9.625" style="5" customWidth="1"/>
    <col min="20" max="20" width="2.625" style="5" customWidth="1"/>
    <col min="21" max="16384" width="9" style="5"/>
  </cols>
  <sheetData>
    <row r="1" spans="1:19" ht="17.25" x14ac:dyDescent="0.15">
      <c r="A1" s="22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2" customHeight="1" x14ac:dyDescent="0.1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49"/>
      <c r="R2" s="49"/>
      <c r="S2" s="50" t="s">
        <v>174</v>
      </c>
    </row>
    <row r="3" spans="1:19" ht="13.5" x14ac:dyDescent="0.15">
      <c r="A3" s="39" t="s">
        <v>60</v>
      </c>
      <c r="B3" s="44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3.5" x14ac:dyDescent="0.15">
      <c r="A4" s="93" t="s">
        <v>0</v>
      </c>
      <c r="B4" s="93" t="s">
        <v>1</v>
      </c>
      <c r="C4" s="93" t="s">
        <v>4</v>
      </c>
      <c r="D4" s="100" t="s">
        <v>44</v>
      </c>
      <c r="E4" s="101"/>
      <c r="F4" s="101"/>
      <c r="G4" s="102"/>
      <c r="H4" s="100" t="s">
        <v>45</v>
      </c>
      <c r="I4" s="101"/>
      <c r="J4" s="101"/>
      <c r="K4" s="101"/>
      <c r="L4" s="100" t="s">
        <v>46</v>
      </c>
      <c r="M4" s="101"/>
      <c r="N4" s="101"/>
      <c r="O4" s="101"/>
      <c r="P4" s="102"/>
      <c r="Q4" s="100" t="s">
        <v>9</v>
      </c>
      <c r="R4" s="101"/>
      <c r="S4" s="102"/>
    </row>
    <row r="5" spans="1:19" ht="40.5" x14ac:dyDescent="0.15">
      <c r="A5" s="93"/>
      <c r="B5" s="93"/>
      <c r="C5" s="93"/>
      <c r="D5" s="51"/>
      <c r="E5" s="52" t="s">
        <v>6</v>
      </c>
      <c r="F5" s="52" t="s">
        <v>7</v>
      </c>
      <c r="G5" s="90" t="s">
        <v>8</v>
      </c>
      <c r="H5" s="51"/>
      <c r="I5" s="52" t="s">
        <v>6</v>
      </c>
      <c r="J5" s="52" t="s">
        <v>7</v>
      </c>
      <c r="K5" s="90" t="s">
        <v>8</v>
      </c>
      <c r="L5" s="51"/>
      <c r="M5" s="52" t="s">
        <v>6</v>
      </c>
      <c r="N5" s="52" t="s">
        <v>7</v>
      </c>
      <c r="O5" s="90" t="s">
        <v>8</v>
      </c>
      <c r="P5" s="90" t="s">
        <v>69</v>
      </c>
      <c r="Q5" s="54"/>
      <c r="R5" s="89" t="s">
        <v>6</v>
      </c>
      <c r="S5" s="89" t="s">
        <v>7</v>
      </c>
    </row>
    <row r="6" spans="1:19" ht="13.5" x14ac:dyDescent="0.15">
      <c r="A6" s="27" t="s">
        <v>26</v>
      </c>
      <c r="B6" s="38">
        <f>COUNTA('１協定数、協定参加者数及び交付金額'!B6:B23)</f>
        <v>18</v>
      </c>
      <c r="C6" s="35">
        <f>SUMIF('２地目別・基準別の交付面積'!$A$5:$A$102,'２地目別・基準別の交付面積 (振興局集計)'!$A6,'２地目別・基準別の交付面積'!C$5:C$102)</f>
        <v>16391.039500000003</v>
      </c>
      <c r="D6" s="35">
        <f>SUMIF('２地目別・基準別の交付面積'!$A$5:$A$102,'２地目別・基準別の交付面積 (振興局集計)'!$A6,'２地目別・基準別の交付面積'!D$5:D$102)</f>
        <v>15779.8711</v>
      </c>
      <c r="E6" s="35">
        <f>SUMIF('２地目別・基準別の交付面積'!$A$5:$A$102,'２地目別・基準別の交付面積 (振興局集計)'!$A6,'２地目別・基準別の交付面積'!E$5:E$102)</f>
        <v>1745.0672</v>
      </c>
      <c r="F6" s="35">
        <f>SUMIF('２地目別・基準別の交付面積'!$A$5:$A$102,'２地目別・基準別の交付面積 (振興局集計)'!$A6,'２地目別・基準別の交付面積'!F$5:F$102)</f>
        <v>14034.803899999999</v>
      </c>
      <c r="G6" s="35">
        <f>SUMIF('２地目別・基準別の交付面積'!$A$5:$A$102,'２地目別・基準別の交付面積 (振興局集計)'!$A6,'２地目別・基準別の交付面積'!G$5:G$102)</f>
        <v>0</v>
      </c>
      <c r="H6" s="35">
        <f>SUMIF('２地目別・基準別の交付面積'!$A$5:$A$102,'２地目別・基準別の交付面積 (振興局集計)'!$A6,'２地目別・基準別の交付面積'!H$5:H$102)</f>
        <v>416.85700000000003</v>
      </c>
      <c r="I6" s="35">
        <f>SUMIF('２地目別・基準別の交付面積'!$A$5:$A$102,'２地目別・基準別の交付面積 (振興局集計)'!$A6,'２地目別・基準別の交付面積'!I$5:I$102)</f>
        <v>4.4200999999999997</v>
      </c>
      <c r="J6" s="35">
        <f>SUMIF('２地目別・基準別の交付面積'!$A$5:$A$102,'２地目別・基準別の交付面積 (振興局集計)'!$A6,'２地目別・基準別の交付面積'!J$5:J$102)</f>
        <v>412.43690000000004</v>
      </c>
      <c r="K6" s="35">
        <f>SUMIF('２地目別・基準別の交付面積'!$A$5:$A$102,'２地目別・基準別の交付面積 (振興局集計)'!$A6,'２地目別・基準別の交付面積'!K$5:K$102)</f>
        <v>0</v>
      </c>
      <c r="L6" s="35">
        <f>SUMIF('２地目別・基準別の交付面積'!$A$5:$A$102,'２地目別・基準別の交付面積 (振興局集計)'!$A6,'２地目別・基準別の交付面積'!L$5:L$102)</f>
        <v>183.60239999999999</v>
      </c>
      <c r="M6" s="35">
        <f>SUMIF('２地目別・基準別の交付面積'!$A$5:$A$102,'２地目別・基準別の交付面積 (振興局集計)'!$A6,'２地目別・基準別の交付面積'!M$5:M$102)</f>
        <v>2.1412</v>
      </c>
      <c r="N6" s="35">
        <f>SUMIF('２地目別・基準別の交付面積'!$A$5:$A$102,'２地目別・基準別の交付面積 (振興局集計)'!$A6,'２地目別・基準別の交付面積'!N$5:N$102)</f>
        <v>181.46119999999999</v>
      </c>
      <c r="O6" s="35">
        <f>SUMIF('２地目別・基準別の交付面積'!$A$5:$A$102,'２地目別・基準別の交付面積 (振興局集計)'!$A6,'２地目別・基準別の交付面積'!O$5:O$102)</f>
        <v>0</v>
      </c>
      <c r="P6" s="35">
        <f>SUMIF('２地目別・基準別の交付面積'!$A$5:$A$102,'２地目別・基準別の交付面積 (振興局集計)'!$A6,'２地目別・基準別の交付面積'!P$5:P$102)</f>
        <v>0</v>
      </c>
      <c r="Q6" s="35">
        <f>SUMIF('２地目別・基準別の交付面積'!$A$5:$A$102,'２地目別・基準別の交付面積 (振興局集計)'!$A6,'２地目別・基準別の交付面積'!Q$5:Q$102)</f>
        <v>10.709</v>
      </c>
      <c r="R6" s="35">
        <f>SUMIF('２地目別・基準別の交付面積'!$A$5:$A$102,'２地目別・基準別の交付面積 (振興局集計)'!$A6,'２地目別・基準別の交付面積'!R$5:R$102)</f>
        <v>0</v>
      </c>
      <c r="S6" s="35">
        <f>SUMIF('２地目別・基準別の交付面積'!$A$5:$A$102,'２地目別・基準別の交付面積 (振興局集計)'!$A6,'２地目別・基準別の交付面積'!S$5:S$102)</f>
        <v>10.709</v>
      </c>
    </row>
    <row r="7" spans="1:19" ht="13.5" x14ac:dyDescent="0.15">
      <c r="A7" s="27" t="s">
        <v>27</v>
      </c>
      <c r="B7" s="38">
        <f>COUNTA('１協定数、協定参加者数及び交付金額'!B23)</f>
        <v>1</v>
      </c>
      <c r="C7" s="35">
        <f>SUMIF('２地目別・基準別の交付面積'!$A$5:$A$102,'２地目別・基準別の交付面積 (振興局集計)'!$A7,'２地目別・基準別の交付面積'!C$5:C$102)</f>
        <v>650.89499999999998</v>
      </c>
      <c r="D7" s="35">
        <f>SUMIF('２地目別・基準別の交付面積'!$A$5:$A$102,'２地目別・基準別の交付面積 (振興局集計)'!$A7,'２地目別・基準別の交付面積'!D$5:D$102)</f>
        <v>649.52819999999997</v>
      </c>
      <c r="E7" s="35">
        <f>SUMIF('２地目別・基準別の交付面積'!$A$5:$A$102,'２地目別・基準別の交付面積 (振興局集計)'!$A7,'２地目別・基準別の交付面積'!E$5:E$102)</f>
        <v>1.5901000000000001</v>
      </c>
      <c r="F7" s="35">
        <f>SUMIF('２地目別・基準別の交付面積'!$A$5:$A$102,'２地目別・基準別の交付面積 (振興局集計)'!$A7,'２地目別・基準別の交付面積'!F$5:F$102)</f>
        <v>647.93809999999996</v>
      </c>
      <c r="G7" s="35">
        <f>SUMIF('２地目別・基準別の交付面積'!$A$5:$A$102,'２地目別・基準別の交付面積 (振興局集計)'!$A7,'２地目別・基準別の交付面積'!G$5:G$102)</f>
        <v>0</v>
      </c>
      <c r="H7" s="35">
        <f>SUMIF('２地目別・基準別の交付面積'!$A$5:$A$102,'２地目別・基準別の交付面積 (振興局集計)'!$A7,'２地目別・基準別の交付面積'!H$5:H$102)</f>
        <v>1.3668</v>
      </c>
      <c r="I7" s="35">
        <f>SUMIF('２地目別・基準別の交付面積'!$A$5:$A$102,'２地目別・基準別の交付面積 (振興局集計)'!$A7,'２地目別・基準別の交付面積'!I$5:I$102)</f>
        <v>0</v>
      </c>
      <c r="J7" s="35">
        <f>SUMIF('２地目別・基準別の交付面積'!$A$5:$A$102,'２地目別・基準別の交付面積 (振興局集計)'!$A7,'２地目別・基準別の交付面積'!J$5:J$102)</f>
        <v>1.3668</v>
      </c>
      <c r="K7" s="35">
        <f>SUMIF('２地目別・基準別の交付面積'!$A$5:$A$102,'２地目別・基準別の交付面積 (振興局集計)'!$A7,'２地目別・基準別の交付面積'!K$5:K$102)</f>
        <v>0</v>
      </c>
      <c r="L7" s="35">
        <f>SUMIF('２地目別・基準別の交付面積'!$A$5:$A$102,'２地目別・基準別の交付面積 (振興局集計)'!$A7,'２地目別・基準別の交付面積'!L$5:L$102)</f>
        <v>0</v>
      </c>
      <c r="M7" s="35">
        <f>SUMIF('２地目別・基準別の交付面積'!$A$5:$A$102,'２地目別・基準別の交付面積 (振興局集計)'!$A7,'２地目別・基準別の交付面積'!M$5:M$102)</f>
        <v>0</v>
      </c>
      <c r="N7" s="35">
        <f>SUMIF('２地目別・基準別の交付面積'!$A$5:$A$102,'２地目別・基準別の交付面積 (振興局集計)'!$A7,'２地目別・基準別の交付面積'!N$5:N$102)</f>
        <v>0</v>
      </c>
      <c r="O7" s="35">
        <f>SUMIF('２地目別・基準別の交付面積'!$A$5:$A$102,'２地目別・基準別の交付面積 (振興局集計)'!$A7,'２地目別・基準別の交付面積'!O$5:O$102)</f>
        <v>0</v>
      </c>
      <c r="P7" s="35">
        <f>SUMIF('２地目別・基準別の交付面積'!$A$5:$A$102,'２地目別・基準別の交付面積 (振興局集計)'!$A7,'２地目別・基準別の交付面積'!P$5:P$102)</f>
        <v>0</v>
      </c>
      <c r="Q7" s="35">
        <f>SUMIF('２地目別・基準別の交付面積'!$A$5:$A$102,'２地目別・基準別の交付面積 (振興局集計)'!$A7,'２地目別・基準別の交付面積'!Q$5:Q$102)</f>
        <v>0</v>
      </c>
      <c r="R7" s="35">
        <f>SUMIF('２地目別・基準別の交付面積'!$A$5:$A$102,'２地目別・基準別の交付面積 (振興局集計)'!$A7,'２地目別・基準別の交付面積'!R$5:R$102)</f>
        <v>0</v>
      </c>
      <c r="S7" s="35">
        <f>SUMIF('２地目別・基準別の交付面積'!$A$5:$A$102,'２地目別・基準別の交付面積 (振興局集計)'!$A7,'２地目別・基準別の交付面積'!S$5:S$102)</f>
        <v>0</v>
      </c>
    </row>
    <row r="8" spans="1:19" ht="13.5" x14ac:dyDescent="0.15">
      <c r="A8" s="27" t="s">
        <v>28</v>
      </c>
      <c r="B8" s="38">
        <f>COUNTA('１協定数、協定参加者数及び交付金額'!B24:B27)</f>
        <v>4</v>
      </c>
      <c r="C8" s="35">
        <f>SUMIF('２地目別・基準別の交付面積'!$A$5:$A$102,'２地目別・基準別の交付面積 (振興局集計)'!$A8,'２地目別・基準別の交付面積'!C$5:C$102)</f>
        <v>767.12420000000009</v>
      </c>
      <c r="D8" s="35">
        <f>SUMIF('２地目別・基準別の交付面積'!$A$5:$A$102,'２地目別・基準別の交付面積 (振興局集計)'!$A8,'２地目別・基準別の交付面積'!D$5:D$102)</f>
        <v>767.12420000000009</v>
      </c>
      <c r="E8" s="35">
        <f>SUMIF('２地目別・基準別の交付面積'!$A$5:$A$102,'２地目別・基準別の交付面積 (振興局集計)'!$A8,'２地目別・基準別の交付面積'!E$5:E$102)</f>
        <v>565.82270000000005</v>
      </c>
      <c r="F8" s="35">
        <f>SUMIF('２地目別・基準別の交付面積'!$A$5:$A$102,'２地目別・基準別の交付面積 (振興局集計)'!$A8,'２地目別・基準別の交付面積'!F$5:F$102)</f>
        <v>201.3015</v>
      </c>
      <c r="G8" s="35">
        <f>SUMIF('２地目別・基準別の交付面積'!$A$5:$A$102,'２地目別・基準別の交付面積 (振興局集計)'!$A8,'２地目別・基準別の交付面積'!G$5:G$102)</f>
        <v>0</v>
      </c>
      <c r="H8" s="35">
        <f>SUMIF('２地目別・基準別の交付面積'!$A$5:$A$102,'２地目別・基準別の交付面積 (振興局集計)'!$A8,'２地目別・基準別の交付面積'!H$5:H$102)</f>
        <v>0</v>
      </c>
      <c r="I8" s="35">
        <f>SUMIF('２地目別・基準別の交付面積'!$A$5:$A$102,'２地目別・基準別の交付面積 (振興局集計)'!$A8,'２地目別・基準別の交付面積'!I$5:I$102)</f>
        <v>0</v>
      </c>
      <c r="J8" s="35">
        <f>SUMIF('２地目別・基準別の交付面積'!$A$5:$A$102,'２地目別・基準別の交付面積 (振興局集計)'!$A8,'２地目別・基準別の交付面積'!J$5:J$102)</f>
        <v>0</v>
      </c>
      <c r="K8" s="35">
        <f>SUMIF('２地目別・基準別の交付面積'!$A$5:$A$102,'２地目別・基準別の交付面積 (振興局集計)'!$A8,'２地目別・基準別の交付面積'!K$5:K$102)</f>
        <v>0</v>
      </c>
      <c r="L8" s="35">
        <f>SUMIF('２地目別・基準別の交付面積'!$A$5:$A$102,'２地目別・基準別の交付面積 (振興局集計)'!$A8,'２地目別・基準別の交付面積'!L$5:L$102)</f>
        <v>0</v>
      </c>
      <c r="M8" s="35">
        <f>SUMIF('２地目別・基準別の交付面積'!$A$5:$A$102,'２地目別・基準別の交付面積 (振興局集計)'!$A8,'２地目別・基準別の交付面積'!M$5:M$102)</f>
        <v>0</v>
      </c>
      <c r="N8" s="35">
        <f>SUMIF('２地目別・基準別の交付面積'!$A$5:$A$102,'２地目別・基準別の交付面積 (振興局集計)'!$A8,'２地目別・基準別の交付面積'!N$5:N$102)</f>
        <v>0</v>
      </c>
      <c r="O8" s="35">
        <f>SUMIF('２地目別・基準別の交付面積'!$A$5:$A$102,'２地目別・基準別の交付面積 (振興局集計)'!$A8,'２地目別・基準別の交付面積'!O$5:O$102)</f>
        <v>0</v>
      </c>
      <c r="P8" s="35">
        <f>SUMIF('２地目別・基準別の交付面積'!$A$5:$A$102,'２地目別・基準別の交付面積 (振興局集計)'!$A8,'２地目別・基準別の交付面積'!P$5:P$102)</f>
        <v>0</v>
      </c>
      <c r="Q8" s="35">
        <f>SUMIF('２地目別・基準別の交付面積'!$A$5:$A$102,'２地目別・基準別の交付面積 (振興局集計)'!$A8,'２地目別・基準別の交付面積'!Q$5:Q$102)</f>
        <v>0</v>
      </c>
      <c r="R8" s="35">
        <f>SUMIF('２地目別・基準別の交付面積'!$A$5:$A$102,'２地目別・基準別の交付面積 (振興局集計)'!$A8,'２地目別・基準別の交付面積'!R$5:R$102)</f>
        <v>0</v>
      </c>
      <c r="S8" s="35">
        <f>SUMIF('２地目別・基準別の交付面積'!$A$5:$A$102,'２地目別・基準別の交付面積 (振興局集計)'!$A8,'２地目別・基準別の交付面積'!S$5:S$102)</f>
        <v>0</v>
      </c>
    </row>
    <row r="9" spans="1:19" ht="13.5" x14ac:dyDescent="0.15">
      <c r="A9" s="27" t="s">
        <v>29</v>
      </c>
      <c r="B9" s="38">
        <f>COUNTA('１協定数、協定参加者数及び交付金額'!B28:B31)</f>
        <v>4</v>
      </c>
      <c r="C9" s="35">
        <f>SUMIF('２地目別・基準別の交付面積'!$A$5:$A$102,'２地目別・基準別の交付面積 (振興局集計)'!$A9,'２地目別・基準別の交付面積'!C$5:C$102)</f>
        <v>715.67280000000005</v>
      </c>
      <c r="D9" s="35">
        <f>SUMIF('２地目別・基準別の交付面積'!$A$5:$A$102,'２地目別・基準別の交付面積 (振興局集計)'!$A9,'２地目別・基準別の交付面積'!D$5:D$102)</f>
        <v>590.99739999999997</v>
      </c>
      <c r="E9" s="35">
        <f>SUMIF('２地目別・基準別の交付面積'!$A$5:$A$102,'２地目別・基準別の交付面積 (振興局集計)'!$A9,'２地目別・基準別の交付面積'!E$5:E$102)</f>
        <v>9.5798999999999985</v>
      </c>
      <c r="F9" s="35">
        <f>SUMIF('２地目別・基準別の交付面積'!$A$5:$A$102,'２地目別・基準別の交付面積 (振興局集計)'!$A9,'２地目別・基準別の交付面積'!F$5:F$102)</f>
        <v>529.5652</v>
      </c>
      <c r="G9" s="35">
        <f>SUMIF('２地目別・基準別の交付面積'!$A$5:$A$102,'２地目別・基準別の交付面積 (振興局集計)'!$A9,'２地目別・基準別の交付面積'!G$5:G$102)</f>
        <v>51.8523</v>
      </c>
      <c r="H9" s="35">
        <f>SUMIF('２地目別・基準別の交付面積'!$A$5:$A$102,'２地目別・基準別の交付面積 (振興局集計)'!$A9,'２地目別・基準別の交付面積'!H$5:H$102)</f>
        <v>35.804700000000004</v>
      </c>
      <c r="I9" s="35">
        <f>SUMIF('２地目別・基準別の交付面積'!$A$5:$A$102,'２地目別・基準別の交付面積 (振興局集計)'!$A9,'２地目別・基準別の交付面積'!I$5:I$102)</f>
        <v>0</v>
      </c>
      <c r="J9" s="35">
        <f>SUMIF('２地目別・基準別の交付面積'!$A$5:$A$102,'２地目別・基準別の交付面積 (振興局集計)'!$A9,'２地目別・基準別の交付面積'!J$5:J$102)</f>
        <v>5.7481999999999998</v>
      </c>
      <c r="K9" s="35">
        <f>SUMIF('２地目別・基準別の交付面積'!$A$5:$A$102,'２地目別・基準別の交付面積 (振興局集計)'!$A9,'２地目別・基準別の交付面積'!K$5:K$102)</f>
        <v>30.0565</v>
      </c>
      <c r="L9" s="35">
        <f>SUMIF('２地目別・基準別の交付面積'!$A$5:$A$102,'２地目別・基準別の交付面積 (振興局集計)'!$A9,'２地目別・基準別の交付面積'!L$5:L$102)</f>
        <v>88.870699999999999</v>
      </c>
      <c r="M9" s="35">
        <f>SUMIF('２地目別・基準別の交付面積'!$A$5:$A$102,'２地目別・基準別の交付面積 (振興局集計)'!$A9,'２地目別・基準別の交付面積'!M$5:M$102)</f>
        <v>11.447800000000001</v>
      </c>
      <c r="N9" s="35">
        <f>SUMIF('２地目別・基準別の交付面積'!$A$5:$A$102,'２地目別・基準別の交付面積 (振興局集計)'!$A9,'２地目別・基準別の交付面積'!N$5:N$102)</f>
        <v>77.422899999999998</v>
      </c>
      <c r="O9" s="35">
        <f>SUMIF('２地目別・基準別の交付面積'!$A$5:$A$102,'２地目別・基準別の交付面積 (振興局集計)'!$A9,'２地目別・基準別の交付面積'!O$5:O$102)</f>
        <v>0</v>
      </c>
      <c r="P9" s="35">
        <f>SUMIF('２地目別・基準別の交付面積'!$A$5:$A$102,'２地目別・基準別の交付面積 (振興局集計)'!$A9,'２地目別・基準別の交付面積'!P$5:P$102)</f>
        <v>0</v>
      </c>
      <c r="Q9" s="35">
        <f>SUMIF('２地目別・基準別の交付面積'!$A$5:$A$102,'２地目別・基準別の交付面積 (振興局集計)'!$A9,'２地目別・基準別の交付面積'!Q$5:Q$102)</f>
        <v>0</v>
      </c>
      <c r="R9" s="35">
        <f>SUMIF('２地目別・基準別の交付面積'!$A$5:$A$102,'２地目別・基準別の交付面積 (振興局集計)'!$A9,'２地目別・基準別の交付面積'!R$5:R$102)</f>
        <v>0</v>
      </c>
      <c r="S9" s="35">
        <f>SUMIF('２地目別・基準別の交付面積'!$A$5:$A$102,'２地目別・基準別の交付面積 (振興局集計)'!$A9,'２地目別・基準別の交付面積'!S$5:S$102)</f>
        <v>0</v>
      </c>
    </row>
    <row r="10" spans="1:19" ht="13.5" x14ac:dyDescent="0.15">
      <c r="A10" s="27" t="s">
        <v>30</v>
      </c>
      <c r="B10" s="38">
        <f>COUNTA('１協定数、協定参加者数及び交付金額'!B32:B33)</f>
        <v>2</v>
      </c>
      <c r="C10" s="35">
        <f>SUMIF('２地目別・基準別の交付面積'!$A$5:$A$102,'２地目別・基準別の交付面積 (振興局集計)'!$A10,'２地目別・基準別の交付面積'!C$5:C$102)</f>
        <v>1379.8266000000001</v>
      </c>
      <c r="D10" s="35">
        <f>SUMIF('２地目別・基準別の交付面積'!$A$5:$A$102,'２地目別・基準別の交付面積 (振興局集計)'!$A10,'２地目別・基準別の交付面積'!D$5:D$102)</f>
        <v>540.53650000000005</v>
      </c>
      <c r="E10" s="35">
        <f>SUMIF('２地目別・基準別の交付面積'!$A$5:$A$102,'２地目別・基準別の交付面積 (振興局集計)'!$A10,'２地目別・基準別の交付面積'!E$5:E$102)</f>
        <v>12.8649</v>
      </c>
      <c r="F10" s="35">
        <f>SUMIF('２地目別・基準別の交付面積'!$A$5:$A$102,'２地目別・基準別の交付面積 (振興局集計)'!$A10,'２地目別・基準別の交付面積'!F$5:F$102)</f>
        <v>527.67160000000001</v>
      </c>
      <c r="G10" s="35">
        <f>SUMIF('２地目別・基準別の交付面積'!$A$5:$A$102,'２地目別・基準別の交付面積 (振興局集計)'!$A10,'２地目別・基準別の交付面積'!G$5:G$102)</f>
        <v>0</v>
      </c>
      <c r="H10" s="35">
        <f>SUMIF('２地目別・基準別の交付面積'!$A$5:$A$102,'２地目別・基準別の交付面積 (振興局集計)'!$A10,'２地目別・基準別の交付面積'!H$5:H$102)</f>
        <v>0</v>
      </c>
      <c r="I10" s="35">
        <f>SUMIF('２地目別・基準別の交付面積'!$A$5:$A$102,'２地目別・基準別の交付面積 (振興局集計)'!$A10,'２地目別・基準別の交付面積'!I$5:I$102)</f>
        <v>0</v>
      </c>
      <c r="J10" s="35">
        <f>SUMIF('２地目別・基準別の交付面積'!$A$5:$A$102,'２地目別・基準別の交付面積 (振興局集計)'!$A10,'２地目別・基準別の交付面積'!J$5:J$102)</f>
        <v>0</v>
      </c>
      <c r="K10" s="35">
        <f>SUMIF('２地目別・基準別の交付面積'!$A$5:$A$102,'２地目別・基準別の交付面積 (振興局集計)'!$A10,'２地目別・基準別の交付面積'!K$5:K$102)</f>
        <v>0</v>
      </c>
      <c r="L10" s="35">
        <f>SUMIF('２地目別・基準別の交付面積'!$A$5:$A$102,'２地目別・基準別の交付面積 (振興局集計)'!$A10,'２地目別・基準別の交付面積'!L$5:L$102)</f>
        <v>839.29010000000005</v>
      </c>
      <c r="M10" s="35">
        <f>SUMIF('２地目別・基準別の交付面積'!$A$5:$A$102,'２地目別・基準別の交付面積 (振興局集計)'!$A10,'２地目別・基準別の交付面積'!M$5:M$102)</f>
        <v>4.7164000000000001</v>
      </c>
      <c r="N10" s="35">
        <f>SUMIF('２地目別・基準別の交付面積'!$A$5:$A$102,'２地目別・基準別の交付面積 (振興局集計)'!$A10,'２地目別・基準別の交付面積'!N$5:N$102)</f>
        <v>18.572399999999998</v>
      </c>
      <c r="O10" s="35">
        <f>SUMIF('２地目別・基準別の交付面積'!$A$5:$A$102,'２地目別・基準別の交付面積 (振興局集計)'!$A10,'２地目別・基準別の交付面積'!O$5:O$102)</f>
        <v>0</v>
      </c>
      <c r="P10" s="35">
        <f>SUMIF('２地目別・基準別の交付面積'!$A$5:$A$102,'２地目別・基準別の交付面積 (振興局集計)'!$A10,'２地目別・基準別の交付面積'!P$5:P$102)</f>
        <v>816.00130000000001</v>
      </c>
      <c r="Q10" s="35">
        <f>SUMIF('２地目別・基準別の交付面積'!$A$5:$A$102,'２地目別・基準別の交付面積 (振興局集計)'!$A10,'２地目別・基準別の交付面積'!Q$5:Q$102)</f>
        <v>0</v>
      </c>
      <c r="R10" s="35">
        <f>SUMIF('２地目別・基準別の交付面積'!$A$5:$A$102,'２地目別・基準別の交付面積 (振興局集計)'!$A10,'２地目別・基準別の交付面積'!R$5:R$102)</f>
        <v>0</v>
      </c>
      <c r="S10" s="35">
        <f>SUMIF('２地目別・基準別の交付面積'!$A$5:$A$102,'２地目別・基準別の交付面積 (振興局集計)'!$A10,'２地目別・基準別の交付面積'!S$5:S$102)</f>
        <v>0</v>
      </c>
    </row>
    <row r="11" spans="1:19" ht="13.5" x14ac:dyDescent="0.15">
      <c r="A11" s="27" t="s">
        <v>31</v>
      </c>
      <c r="B11" s="38">
        <f>COUNTA('１協定数、協定参加者数及び交付金額'!B34)</f>
        <v>1</v>
      </c>
      <c r="C11" s="35">
        <f>SUMIF('２地目別・基準別の交付面積'!$A$5:$A$102,'２地目別・基準別の交付面積 (振興局集計)'!$A11,'２地目別・基準別の交付面積'!C$5:C$102)</f>
        <v>108.1691</v>
      </c>
      <c r="D11" s="35">
        <f>SUMIF('２地目別・基準別の交付面積'!$A$5:$A$102,'２地目別・基準別の交付面積 (振興局集計)'!$A11,'２地目別・基準別の交付面積'!D$5:D$102)</f>
        <v>108.1691</v>
      </c>
      <c r="E11" s="35">
        <f>SUMIF('２地目別・基準別の交付面積'!$A$5:$A$102,'２地目別・基準別の交付面積 (振興局集計)'!$A11,'２地目別・基準別の交付面積'!E$5:E$102)</f>
        <v>0</v>
      </c>
      <c r="F11" s="35">
        <f>SUMIF('２地目別・基準別の交付面積'!$A$5:$A$102,'２地目別・基準別の交付面積 (振興局集計)'!$A11,'２地目別・基準別の交付面積'!F$5:F$102)</f>
        <v>108.1691</v>
      </c>
      <c r="G11" s="35">
        <f>SUMIF('２地目別・基準別の交付面積'!$A$5:$A$102,'２地目別・基準別の交付面積 (振興局集計)'!$A11,'２地目別・基準別の交付面積'!G$5:G$102)</f>
        <v>0</v>
      </c>
      <c r="H11" s="35">
        <f>SUMIF('２地目別・基準別の交付面積'!$A$5:$A$102,'２地目別・基準別の交付面積 (振興局集計)'!$A11,'２地目別・基準別の交付面積'!H$5:H$102)</f>
        <v>0</v>
      </c>
      <c r="I11" s="35">
        <f>SUMIF('２地目別・基準別の交付面積'!$A$5:$A$102,'２地目別・基準別の交付面積 (振興局集計)'!$A11,'２地目別・基準別の交付面積'!I$5:I$102)</f>
        <v>0</v>
      </c>
      <c r="J11" s="35">
        <f>SUMIF('２地目別・基準別の交付面積'!$A$5:$A$102,'２地目別・基準別の交付面積 (振興局集計)'!$A11,'２地目別・基準別の交付面積'!J$5:J$102)</f>
        <v>0</v>
      </c>
      <c r="K11" s="35">
        <f>SUMIF('２地目別・基準別の交付面積'!$A$5:$A$102,'２地目別・基準別の交付面積 (振興局集計)'!$A11,'２地目別・基準別の交付面積'!K$5:K$102)</f>
        <v>0</v>
      </c>
      <c r="L11" s="35">
        <f>SUMIF('２地目別・基準別の交付面積'!$A$5:$A$102,'２地目別・基準別の交付面積 (振興局集計)'!$A11,'２地目別・基準別の交付面積'!L$5:L$102)</f>
        <v>0</v>
      </c>
      <c r="M11" s="35">
        <f>SUMIF('２地目別・基準別の交付面積'!$A$5:$A$102,'２地目別・基準別の交付面積 (振興局集計)'!$A11,'２地目別・基準別の交付面積'!M$5:M$102)</f>
        <v>0</v>
      </c>
      <c r="N11" s="35">
        <f>SUMIF('２地目別・基準別の交付面積'!$A$5:$A$102,'２地目別・基準別の交付面積 (振興局集計)'!$A11,'２地目別・基準別の交付面積'!N$5:N$102)</f>
        <v>0</v>
      </c>
      <c r="O11" s="35">
        <f>SUMIF('２地目別・基準別の交付面積'!$A$5:$A$102,'２地目別・基準別の交付面積 (振興局集計)'!$A11,'２地目別・基準別の交付面積'!O$5:O$102)</f>
        <v>0</v>
      </c>
      <c r="P11" s="35">
        <f>SUMIF('２地目別・基準別の交付面積'!$A$5:$A$102,'２地目別・基準別の交付面積 (振興局集計)'!$A11,'２地目別・基準別の交付面積'!P$5:P$102)</f>
        <v>0</v>
      </c>
      <c r="Q11" s="35">
        <f>SUMIF('２地目別・基準別の交付面積'!$A$5:$A$102,'２地目別・基準別の交付面積 (振興局集計)'!$A11,'２地目別・基準別の交付面積'!Q$5:Q$102)</f>
        <v>0</v>
      </c>
      <c r="R11" s="35">
        <f>SUMIF('２地目別・基準別の交付面積'!$A$5:$A$102,'２地目別・基準別の交付面積 (振興局集計)'!$A11,'２地目別・基準別の交付面積'!R$5:R$102)</f>
        <v>0</v>
      </c>
      <c r="S11" s="35">
        <f>SUMIF('２地目別・基準別の交付面積'!$A$5:$A$102,'２地目別・基準別の交付面積 (振興局集計)'!$A11,'２地目別・基準別の交付面積'!S$5:S$102)</f>
        <v>0</v>
      </c>
    </row>
    <row r="12" spans="1:19" ht="13.5" x14ac:dyDescent="0.15">
      <c r="A12" s="27" t="s">
        <v>32</v>
      </c>
      <c r="B12" s="38">
        <f>COUNTA('１協定数、協定参加者数及び交付金額'!B35:B37)</f>
        <v>3</v>
      </c>
      <c r="C12" s="35">
        <f>SUMIF('２地目別・基準別の交付面積'!$A$5:$A$102,'２地目別・基準別の交付面積 (振興局集計)'!$A12,'２地目別・基準別の交付面積'!C$5:C$102)</f>
        <v>1458.5086000000001</v>
      </c>
      <c r="D12" s="35">
        <f>SUMIF('２地目別・基準別の交付面積'!$A$5:$A$102,'２地目別・基準別の交付面積 (振興局集計)'!$A12,'２地目別・基準別の交付面積'!D$5:D$102)</f>
        <v>1163.2336</v>
      </c>
      <c r="E12" s="35">
        <f>SUMIF('２地目別・基準別の交付面積'!$A$5:$A$102,'２地目別・基準別の交付面積 (振興局集計)'!$A12,'２地目別・基準別の交付面積'!E$5:E$102)</f>
        <v>19.828700000000001</v>
      </c>
      <c r="F12" s="35">
        <f>SUMIF('２地目別・基準別の交付面積'!$A$5:$A$102,'２地目別・基準別の交付面積 (振興局集計)'!$A12,'２地目別・基準別の交付面積'!F$5:F$102)</f>
        <v>1143.4049</v>
      </c>
      <c r="G12" s="35">
        <f>SUMIF('２地目別・基準別の交付面積'!$A$5:$A$102,'２地目別・基準別の交付面積 (振興局集計)'!$A12,'２地目別・基準別の交付面積'!G$5:G$102)</f>
        <v>0</v>
      </c>
      <c r="H12" s="35">
        <f>SUMIF('２地目別・基準別の交付面積'!$A$5:$A$102,'２地目別・基準別の交付面積 (振興局集計)'!$A12,'２地目別・基準別の交付面積'!H$5:H$102)</f>
        <v>27.524799999999999</v>
      </c>
      <c r="I12" s="35">
        <f>SUMIF('２地目別・基準別の交付面積'!$A$5:$A$102,'２地目別・基準別の交付面積 (振興局集計)'!$A12,'２地目別・基準別の交付面積'!I$5:I$102)</f>
        <v>1.0809</v>
      </c>
      <c r="J12" s="35">
        <f>SUMIF('２地目別・基準別の交付面積'!$A$5:$A$102,'２地目別・基準別の交付面積 (振興局集計)'!$A12,'２地目別・基準別の交付面積'!J$5:J$102)</f>
        <v>26.443899999999999</v>
      </c>
      <c r="K12" s="35">
        <f>SUMIF('２地目別・基準別の交付面積'!$A$5:$A$102,'２地目別・基準別の交付面積 (振興局集計)'!$A12,'２地目別・基準別の交付面積'!K$5:K$102)</f>
        <v>0</v>
      </c>
      <c r="L12" s="35">
        <f>SUMIF('２地目別・基準別の交付面積'!$A$5:$A$102,'２地目別・基準別の交付面積 (振興局集計)'!$A12,'２地目別・基準別の交付面積'!L$5:L$102)</f>
        <v>267.75020000000001</v>
      </c>
      <c r="M12" s="35">
        <f>SUMIF('２地目別・基準別の交付面積'!$A$5:$A$102,'２地目別・基準別の交付面積 (振興局集計)'!$A12,'２地目別・基準別の交付面積'!M$5:M$102)</f>
        <v>0</v>
      </c>
      <c r="N12" s="35">
        <f>SUMIF('２地目別・基準別の交付面積'!$A$5:$A$102,'２地目別・基準別の交付面積 (振興局集計)'!$A12,'２地目別・基準別の交付面積'!N$5:N$102)</f>
        <v>267.75020000000001</v>
      </c>
      <c r="O12" s="35">
        <f>SUMIF('２地目別・基準別の交付面積'!$A$5:$A$102,'２地目別・基準別の交付面積 (振興局集計)'!$A12,'２地目別・基準別の交付面積'!O$5:O$102)</f>
        <v>0</v>
      </c>
      <c r="P12" s="35">
        <f>SUMIF('２地目別・基準別の交付面積'!$A$5:$A$102,'２地目別・基準別の交付面積 (振興局集計)'!$A12,'２地目別・基準別の交付面積'!P$5:P$102)</f>
        <v>0</v>
      </c>
      <c r="Q12" s="35">
        <f>SUMIF('２地目別・基準別の交付面積'!$A$5:$A$102,'２地目別・基準別の交付面積 (振興局集計)'!$A12,'２地目別・基準別の交付面積'!Q$5:Q$102)</f>
        <v>0</v>
      </c>
      <c r="R12" s="35">
        <f>SUMIF('２地目別・基準別の交付面積'!$A$5:$A$102,'２地目別・基準別の交付面積 (振興局集計)'!$A12,'２地目別・基準別の交付面積'!R$5:R$102)</f>
        <v>0</v>
      </c>
      <c r="S12" s="35">
        <f>SUMIF('２地目別・基準別の交付面積'!$A$5:$A$102,'２地目別・基準別の交付面積 (振興局集計)'!$A12,'２地目別・基準別の交付面積'!S$5:S$102)</f>
        <v>0</v>
      </c>
    </row>
    <row r="13" spans="1:19" ht="13.5" x14ac:dyDescent="0.15">
      <c r="A13" s="27" t="s">
        <v>33</v>
      </c>
      <c r="B13" s="38">
        <f>COUNTA('１協定数、協定参加者数及び交付金額'!B38:B60)</f>
        <v>23</v>
      </c>
      <c r="C13" s="35">
        <f>SUMIF('２地目別・基準別の交付面積'!$A$5:$A$102,'２地目別・基準別の交付面積 (振興局集計)'!$A13,'２地目別・基準別の交付面積'!C$5:C$102)</f>
        <v>23415.612699999994</v>
      </c>
      <c r="D13" s="35">
        <f>SUMIF('２地目別・基準別の交付面積'!$A$5:$A$102,'２地目別・基準別の交付面積 (振興局集計)'!$A13,'２地目別・基準別の交付面積'!D$5:D$102)</f>
        <v>13545.2953</v>
      </c>
      <c r="E13" s="35">
        <f>SUMIF('２地目別・基準別の交付面積'!$A$5:$A$102,'２地目別・基準別の交付面積 (振興局集計)'!$A13,'２地目別・基準別の交付面積'!E$5:E$102)</f>
        <v>2737.7067999999999</v>
      </c>
      <c r="F13" s="35">
        <f>SUMIF('２地目別・基準別の交付面積'!$A$5:$A$102,'２地目別・基準別の交付面積 (振興局集計)'!$A13,'２地目別・基準別の交付面積'!F$5:F$102)</f>
        <v>10807.5885</v>
      </c>
      <c r="G13" s="35">
        <f>SUMIF('２地目別・基準別の交付面積'!$A$5:$A$102,'２地目別・基準別の交付面積 (振興局集計)'!$A13,'２地目別・基準別の交付面積'!G$5:G$102)</f>
        <v>0</v>
      </c>
      <c r="H13" s="35">
        <f>SUMIF('２地目別・基準別の交付面積'!$A$5:$A$102,'２地目別・基準別の交付面積 (振興局集計)'!$A13,'２地目別・基準別の交付面積'!H$5:H$102)</f>
        <v>4237.3582000000006</v>
      </c>
      <c r="I13" s="35">
        <f>SUMIF('２地目別・基準別の交付面積'!$A$5:$A$102,'２地目別・基準別の交付面積 (振興局集計)'!$A13,'２地目別・基準別の交付面積'!I$5:I$102)</f>
        <v>42.745299999999993</v>
      </c>
      <c r="J13" s="35">
        <f>SUMIF('２地目別・基準別の交付面積'!$A$5:$A$102,'２地目別・基準別の交付面積 (振興局集計)'!$A13,'２地目別・基準別の交付面積'!J$5:J$102)</f>
        <v>4194.6129000000001</v>
      </c>
      <c r="K13" s="35">
        <f>SUMIF('２地目別・基準別の交付面積'!$A$5:$A$102,'２地目別・基準別の交付面積 (振興局集計)'!$A13,'２地目別・基準別の交付面積'!K$5:K$102)</f>
        <v>0</v>
      </c>
      <c r="L13" s="35">
        <f>SUMIF('２地目別・基準別の交付面積'!$A$5:$A$102,'２地目別・基準別の交付面積 (振興局集計)'!$A13,'２地目別・基準別の交付面積'!L$5:L$102)</f>
        <v>5632.9591999999993</v>
      </c>
      <c r="M13" s="35">
        <f>SUMIF('２地目別・基準別の交付面積'!$A$5:$A$102,'２地目別・基準別の交付面積 (振興局集計)'!$A13,'２地目別・基準別の交付面積'!M$5:M$102)</f>
        <v>132.2362</v>
      </c>
      <c r="N13" s="35">
        <f>SUMIF('２地目別・基準別の交付面積'!$A$5:$A$102,'２地目別・基準別の交付面積 (振興局集計)'!$A13,'２地目別・基準別の交付面積'!N$5:N$102)</f>
        <v>2668.1516999999999</v>
      </c>
      <c r="O13" s="35">
        <f>SUMIF('２地目別・基準別の交付面積'!$A$5:$A$102,'２地目別・基準別の交付面積 (振興局集計)'!$A13,'２地目別・基準別の交付面積'!O$5:O$102)</f>
        <v>0</v>
      </c>
      <c r="P13" s="35">
        <f>SUMIF('２地目別・基準別の交付面積'!$A$5:$A$102,'２地目別・基準別の交付面積 (振興局集計)'!$A13,'２地目別・基準別の交付面積'!P$5:P$102)</f>
        <v>2832.5713000000001</v>
      </c>
      <c r="Q13" s="35">
        <f>SUMIF('２地目別・基準別の交付面積'!$A$5:$A$102,'２地目別・基準別の交付面積 (振興局集計)'!$A13,'２地目別・基準別の交付面積'!Q$5:Q$102)</f>
        <v>0</v>
      </c>
      <c r="R13" s="35">
        <f>SUMIF('２地目別・基準別の交付面積'!$A$5:$A$102,'２地目別・基準別の交付面積 (振興局集計)'!$A13,'２地目別・基準別の交付面積'!R$5:R$102)</f>
        <v>0</v>
      </c>
      <c r="S13" s="35">
        <f>SUMIF('２地目別・基準別の交付面積'!$A$5:$A$102,'２地目別・基準別の交付面積 (振興局集計)'!$A13,'２地目別・基準別の交付面積'!S$5:S$102)</f>
        <v>0</v>
      </c>
    </row>
    <row r="14" spans="1:19" ht="13.5" x14ac:dyDescent="0.15">
      <c r="A14" s="27" t="s">
        <v>34</v>
      </c>
      <c r="B14" s="38">
        <f>COUNTA('１協定数、協定参加者数及び交付金額'!B61:B68)</f>
        <v>8</v>
      </c>
      <c r="C14" s="35">
        <f>SUMIF('２地目別・基準別の交付面積'!$A$5:$A$102,'２地目別・基準別の交付面積 (振興局集計)'!$A14,'２地目別・基準別の交付面積'!C$5:C$102)</f>
        <v>11461.309600000001</v>
      </c>
      <c r="D14" s="35">
        <f>SUMIF('２地目別・基準別の交付面積'!$A$5:$A$102,'２地目別・基準別の交付面積 (振興局集計)'!$A14,'２地目別・基準別の交付面積'!D$5:D$102)</f>
        <v>3167.0418999999997</v>
      </c>
      <c r="E14" s="35">
        <f>SUMIF('２地目別・基準別の交付面積'!$A$5:$A$102,'２地目別・基準別の交付面積 (振興局集計)'!$A14,'２地目別・基準別の交付面積'!E$5:E$102)</f>
        <v>165.21600000000001</v>
      </c>
      <c r="F14" s="35">
        <f>SUMIF('２地目別・基準別の交付面積'!$A$5:$A$102,'２地目別・基準別の交付面積 (振興局集計)'!$A14,'２地目別・基準別の交付面積'!F$5:F$102)</f>
        <v>3001.8258999999998</v>
      </c>
      <c r="G14" s="35">
        <f>SUMIF('２地目別・基準別の交付面積'!$A$5:$A$102,'２地目別・基準別の交付面積 (振興局集計)'!$A14,'２地目別・基準別の交付面積'!G$5:G$102)</f>
        <v>0</v>
      </c>
      <c r="H14" s="35">
        <f>SUMIF('２地目別・基準別の交付面積'!$A$5:$A$102,'２地目別・基準別の交付面積 (振興局集計)'!$A14,'２地目別・基準別の交付面積'!H$5:H$102)</f>
        <v>21.574999999999999</v>
      </c>
      <c r="I14" s="35">
        <f>SUMIF('２地目別・基準別の交付面積'!$A$5:$A$102,'２地目別・基準別の交付面積 (振興局集計)'!$A14,'２地目別・基準別の交付面積'!I$5:I$102)</f>
        <v>0</v>
      </c>
      <c r="J14" s="35">
        <f>SUMIF('２地目別・基準別の交付面積'!$A$5:$A$102,'２地目別・基準別の交付面積 (振興局集計)'!$A14,'２地目別・基準別の交付面積'!J$5:J$102)</f>
        <v>21.574999999999999</v>
      </c>
      <c r="K14" s="35">
        <f>SUMIF('２地目別・基準別の交付面積'!$A$5:$A$102,'２地目別・基準別の交付面積 (振興局集計)'!$A14,'２地目別・基準別の交付面積'!K$5:K$102)</f>
        <v>0</v>
      </c>
      <c r="L14" s="35">
        <f>SUMIF('２地目別・基準別の交付面積'!$A$5:$A$102,'２地目別・基準別の交付面積 (振興局集計)'!$A14,'２地目別・基準別の交付面積'!L$5:L$102)</f>
        <v>8272.6926999999996</v>
      </c>
      <c r="M14" s="35">
        <f>SUMIF('２地目別・基準別の交付面積'!$A$5:$A$102,'２地目別・基準別の交付面積 (振興局集計)'!$A14,'２地目別・基準別の交付面積'!M$5:M$102)</f>
        <v>1.3753</v>
      </c>
      <c r="N14" s="35">
        <f>SUMIF('２地目別・基準別の交付面積'!$A$5:$A$102,'２地目別・基準別の交付面積 (振興局集計)'!$A14,'２地目別・基準別の交付面積'!N$5:N$102)</f>
        <v>296.40699999999998</v>
      </c>
      <c r="O14" s="35">
        <f>SUMIF('２地目別・基準別の交付面積'!$A$5:$A$102,'２地目別・基準別の交付面積 (振興局集計)'!$A14,'２地目別・基準別の交付面積'!O$5:O$102)</f>
        <v>0</v>
      </c>
      <c r="P14" s="35">
        <f>SUMIF('２地目別・基準別の交付面積'!$A$5:$A$102,'２地目別・基準別の交付面積 (振興局集計)'!$A14,'２地目別・基準別の交付面積'!P$5:P$102)</f>
        <v>7974.9103999999998</v>
      </c>
      <c r="Q14" s="35">
        <f>SUMIF('２地目別・基準別の交付面積'!$A$5:$A$102,'２地目別・基準別の交付面積 (振興局集計)'!$A14,'２地目別・基準別の交付面積'!Q$5:Q$102)</f>
        <v>0</v>
      </c>
      <c r="R14" s="35">
        <f>SUMIF('２地目別・基準別の交付面積'!$A$5:$A$102,'２地目別・基準別の交付面積 (振興局集計)'!$A14,'２地目別・基準別の交付面積'!R$5:R$102)</f>
        <v>0</v>
      </c>
      <c r="S14" s="35">
        <f>SUMIF('２地目別・基準別の交付面積'!$A$5:$A$102,'２地目別・基準別の交付面積 (振興局集計)'!$A14,'２地目別・基準別の交付面積'!S$5:S$102)</f>
        <v>0</v>
      </c>
    </row>
    <row r="15" spans="1:19" ht="13.5" x14ac:dyDescent="0.15">
      <c r="A15" s="27" t="s">
        <v>35</v>
      </c>
      <c r="B15" s="38">
        <f>COUNTA('１協定数、協定参加者数及び交付金額'!B69:B75)</f>
        <v>7</v>
      </c>
      <c r="C15" s="35">
        <f>SUMIF('２地目別・基準別の交付面積'!$A$5:$A$102,'２地目別・基準別の交付面積 (振興局集計)'!$A15,'２地目別・基準別の交付面積'!C$5:C$102)</f>
        <v>48535.186199999996</v>
      </c>
      <c r="D15" s="35">
        <f>SUMIF('２地目別・基準別の交付面積'!$A$5:$A$102,'２地目別・基準別の交付面積 (振興局集計)'!$A15,'２地目別・基準別の交付面積'!D$5:D$102)</f>
        <v>0</v>
      </c>
      <c r="E15" s="35">
        <f>SUMIF('２地目別・基準別の交付面積'!$A$5:$A$102,'２地目別・基準別の交付面積 (振興局集計)'!$A15,'２地目別・基準別の交付面積'!E$5:E$102)</f>
        <v>0</v>
      </c>
      <c r="F15" s="35">
        <f>SUMIF('２地目別・基準別の交付面積'!$A$5:$A$102,'２地目別・基準別の交付面積 (振興局集計)'!$A15,'２地目別・基準別の交付面積'!F$5:F$102)</f>
        <v>0</v>
      </c>
      <c r="G15" s="35">
        <f>SUMIF('２地目別・基準別の交付面積'!$A$5:$A$102,'２地目別・基準別の交付面積 (振興局集計)'!$A15,'２地目別・基準別の交付面積'!G$5:G$102)</f>
        <v>0</v>
      </c>
      <c r="H15" s="35">
        <f>SUMIF('２地目別・基準別の交付面積'!$A$5:$A$102,'２地目別・基準別の交付面積 (振興局集計)'!$A15,'２地目別・基準別の交付面積'!H$5:H$102)</f>
        <v>0</v>
      </c>
      <c r="I15" s="35">
        <f>SUMIF('２地目別・基準別の交付面積'!$A$5:$A$102,'２地目別・基準別の交付面積 (振興局集計)'!$A15,'２地目別・基準別の交付面積'!I$5:I$102)</f>
        <v>0</v>
      </c>
      <c r="J15" s="35">
        <f>SUMIF('２地目別・基準別の交付面積'!$A$5:$A$102,'２地目別・基準別の交付面積 (振興局集計)'!$A15,'２地目別・基準別の交付面積'!J$5:J$102)</f>
        <v>0</v>
      </c>
      <c r="K15" s="35">
        <f>SUMIF('２地目別・基準別の交付面積'!$A$5:$A$102,'２地目別・基準別の交付面積 (振興局集計)'!$A15,'２地目別・基準別の交付面積'!K$5:K$102)</f>
        <v>0</v>
      </c>
      <c r="L15" s="35">
        <f>SUMIF('２地目別・基準別の交付面積'!$A$5:$A$102,'２地目別・基準別の交付面積 (振興局集計)'!$A15,'２地目別・基準別の交付面積'!L$5:L$102)</f>
        <v>48535.186199999996</v>
      </c>
      <c r="M15" s="35">
        <f>SUMIF('２地目別・基準別の交付面積'!$A$5:$A$102,'２地目別・基準別の交付面積 (振興局集計)'!$A15,'２地目別・基準別の交付面積'!M$5:M$102)</f>
        <v>0</v>
      </c>
      <c r="N15" s="35">
        <f>SUMIF('２地目別・基準別の交付面積'!$A$5:$A$102,'２地目別・基準別の交付面積 (振興局集計)'!$A15,'２地目別・基準別の交付面積'!N$5:N$102)</f>
        <v>0</v>
      </c>
      <c r="O15" s="35">
        <f>SUMIF('２地目別・基準別の交付面積'!$A$5:$A$102,'２地目別・基準別の交付面積 (振興局集計)'!$A15,'２地目別・基準別の交付面積'!O$5:O$102)</f>
        <v>0</v>
      </c>
      <c r="P15" s="35">
        <f>SUMIF('２地目別・基準別の交付面積'!$A$5:$A$102,'２地目別・基準別の交付面積 (振興局集計)'!$A15,'２地目別・基準別の交付面積'!P$5:P$102)</f>
        <v>48535.186199999996</v>
      </c>
      <c r="Q15" s="35">
        <f>SUMIF('２地目別・基準別の交付面積'!$A$5:$A$102,'２地目別・基準別の交付面積 (振興局集計)'!$A15,'２地目別・基準別の交付面積'!Q$5:Q$102)</f>
        <v>0</v>
      </c>
      <c r="R15" s="35">
        <f>SUMIF('２地目別・基準別の交付面積'!$A$5:$A$102,'２地目別・基準別の交付面積 (振興局集計)'!$A15,'２地目別・基準別の交付面積'!R$5:R$102)</f>
        <v>0</v>
      </c>
      <c r="S15" s="35">
        <f>SUMIF('２地目別・基準別の交付面積'!$A$5:$A$102,'２地目別・基準別の交付面積 (振興局集計)'!$A15,'２地目別・基準別の交付面積'!S$5:S$102)</f>
        <v>0</v>
      </c>
    </row>
    <row r="16" spans="1:19" ht="13.5" x14ac:dyDescent="0.15">
      <c r="A16" s="27" t="s">
        <v>36</v>
      </c>
      <c r="B16" s="38">
        <f>COUNTA('１協定数、協定参加者数及び交付金額'!B76:B82)</f>
        <v>7</v>
      </c>
      <c r="C16" s="35">
        <f>SUMIF('２地目別・基準別の交付面積'!$A$5:$A$102,'２地目別・基準別の交付面積 (振興局集計)'!$A16,'２地目別・基準別の交付面積'!C$5:C$102)</f>
        <v>20690.736199999999</v>
      </c>
      <c r="D16" s="35">
        <f>SUMIF('２地目別・基準別の交付面積'!$A$5:$A$102,'２地目別・基準別の交付面積 (振興局集計)'!$A16,'２地目別・基準別の交付面積'!D$5:D$102)</f>
        <v>0</v>
      </c>
      <c r="E16" s="35">
        <f>SUMIF('２地目別・基準別の交付面積'!$A$5:$A$102,'２地目別・基準別の交付面積 (振興局集計)'!$A16,'２地目別・基準別の交付面積'!E$5:E$102)</f>
        <v>0</v>
      </c>
      <c r="F16" s="35">
        <f>SUMIF('２地目別・基準別の交付面積'!$A$5:$A$102,'２地目別・基準別の交付面積 (振興局集計)'!$A16,'２地目別・基準別の交付面積'!F$5:F$102)</f>
        <v>0</v>
      </c>
      <c r="G16" s="35">
        <f>SUMIF('２地目別・基準別の交付面積'!$A$5:$A$102,'２地目別・基準別の交付面積 (振興局集計)'!$A16,'２地目別・基準別の交付面積'!G$5:G$102)</f>
        <v>0</v>
      </c>
      <c r="H16" s="35">
        <f>SUMIF('２地目別・基準別の交付面積'!$A$5:$A$102,'２地目別・基準別の交付面積 (振興局集計)'!$A16,'２地目別・基準別の交付面積'!H$5:H$102)</f>
        <v>74.276700000000005</v>
      </c>
      <c r="I16" s="35">
        <f>SUMIF('２地目別・基準別の交付面積'!$A$5:$A$102,'２地目別・基準別の交付面積 (振興局集計)'!$A16,'２地目別・基準別の交付面積'!I$5:I$102)</f>
        <v>0</v>
      </c>
      <c r="J16" s="35">
        <f>SUMIF('２地目別・基準別の交付面積'!$A$5:$A$102,'２地目別・基準別の交付面積 (振興局集計)'!$A16,'２地目別・基準別の交付面積'!J$5:J$102)</f>
        <v>74.276700000000005</v>
      </c>
      <c r="K16" s="35">
        <f>SUMIF('２地目別・基準別の交付面積'!$A$5:$A$102,'２地目別・基準別の交付面積 (振興局集計)'!$A16,'２地目別・基準別の交付面積'!K$5:K$102)</f>
        <v>0</v>
      </c>
      <c r="L16" s="35">
        <f>SUMIF('２地目別・基準別の交付面積'!$A$5:$A$102,'２地目別・基準別の交付面積 (振興局集計)'!$A16,'２地目別・基準別の交付面積'!L$5:L$102)</f>
        <v>20616.459500000001</v>
      </c>
      <c r="M16" s="35">
        <f>SUMIF('２地目別・基準別の交付面積'!$A$5:$A$102,'２地目別・基準別の交付面積 (振興局集計)'!$A16,'２地目別・基準別の交付面積'!M$5:M$102)</f>
        <v>126.399</v>
      </c>
      <c r="N16" s="35">
        <f>SUMIF('２地目別・基準別の交付面積'!$A$5:$A$102,'２地目別・基準別の交付面積 (振興局集計)'!$A16,'２地目別・基準別の交付面積'!N$5:N$102)</f>
        <v>620.50059999999996</v>
      </c>
      <c r="O16" s="35">
        <f>SUMIF('２地目別・基準別の交付面積'!$A$5:$A$102,'２地目別・基準別の交付面積 (振興局集計)'!$A16,'２地目別・基準別の交付面積'!O$5:O$102)</f>
        <v>0</v>
      </c>
      <c r="P16" s="35">
        <f>SUMIF('２地目別・基準別の交付面積'!$A$5:$A$102,'２地目別・基準別の交付面積 (振興局集計)'!$A16,'２地目別・基準別の交付面積'!P$5:P$102)</f>
        <v>19869.5599</v>
      </c>
      <c r="Q16" s="35">
        <f>SUMIF('２地目別・基準別の交付面積'!$A$5:$A$102,'２地目別・基準別の交付面積 (振興局集計)'!$A16,'２地目別・基準別の交付面積'!Q$5:Q$102)</f>
        <v>0</v>
      </c>
      <c r="R16" s="35">
        <f>SUMIF('２地目別・基準別の交付面積'!$A$5:$A$102,'２地目別・基準別の交付面積 (振興局集計)'!$A16,'２地目別・基準別の交付面積'!R$5:R$102)</f>
        <v>0</v>
      </c>
      <c r="S16" s="35">
        <f>SUMIF('２地目別・基準別の交付面積'!$A$5:$A$102,'２地目別・基準別の交付面積 (振興局集計)'!$A16,'２地目別・基準別の交付面積'!S$5:S$102)</f>
        <v>0</v>
      </c>
    </row>
    <row r="17" spans="1:19" ht="13.5" x14ac:dyDescent="0.15">
      <c r="A17" s="27" t="s">
        <v>37</v>
      </c>
      <c r="B17" s="38">
        <f>COUNTA('１協定数、協定参加者数及び交付金額'!B83:B89)</f>
        <v>7</v>
      </c>
      <c r="C17" s="35">
        <f>SUMIF('２地目別・基準別の交付面積'!$A$5:$A$102,'２地目別・基準別の交付面積 (振興局集計)'!$A17,'２地目別・基準別の交付面積'!C$5:C$102)</f>
        <v>22212.697200000002</v>
      </c>
      <c r="D17" s="35">
        <f>SUMIF('２地目別・基準別の交付面積'!$A$5:$A$102,'２地目別・基準別の交付面積 (振興局集計)'!$A17,'２地目別・基準別の交付面積'!D$5:D$102)</f>
        <v>0</v>
      </c>
      <c r="E17" s="35">
        <f>SUMIF('２地目別・基準別の交付面積'!$A$5:$A$102,'２地目別・基準別の交付面積 (振興局集計)'!$A17,'２地目別・基準別の交付面積'!E$5:E$102)</f>
        <v>0</v>
      </c>
      <c r="F17" s="35">
        <f>SUMIF('２地目別・基準別の交付面積'!$A$5:$A$102,'２地目別・基準別の交付面積 (振興局集計)'!$A17,'２地目別・基準別の交付面積'!F$5:F$102)</f>
        <v>0</v>
      </c>
      <c r="G17" s="35">
        <f>SUMIF('２地目別・基準別の交付面積'!$A$5:$A$102,'２地目別・基準別の交付面積 (振興局集計)'!$A17,'２地目別・基準別の交付面積'!G$5:G$102)</f>
        <v>0</v>
      </c>
      <c r="H17" s="35">
        <f>SUMIF('２地目別・基準別の交付面積'!$A$5:$A$102,'２地目別・基準別の交付面積 (振興局集計)'!$A17,'２地目別・基準別の交付面積'!H$5:H$102)</f>
        <v>13.444000000000001</v>
      </c>
      <c r="I17" s="35">
        <f>SUMIF('２地目別・基準別の交付面積'!$A$5:$A$102,'２地目別・基準別の交付面積 (振興局集計)'!$A17,'２地目別・基準別の交付面積'!I$5:I$102)</f>
        <v>0</v>
      </c>
      <c r="J17" s="35">
        <f>SUMIF('２地目別・基準別の交付面積'!$A$5:$A$102,'２地目別・基準別の交付面積 (振興局集計)'!$A17,'２地目別・基準別の交付面積'!J$5:J$102)</f>
        <v>13.444000000000001</v>
      </c>
      <c r="K17" s="35">
        <f>SUMIF('２地目別・基準別の交付面積'!$A$5:$A$102,'２地目別・基準別の交付面積 (振興局集計)'!$A17,'２地目別・基準別の交付面積'!K$5:K$102)</f>
        <v>0</v>
      </c>
      <c r="L17" s="35">
        <f>SUMIF('２地目別・基準別の交付面積'!$A$5:$A$102,'２地目別・基準別の交付面積 (振興局集計)'!$A17,'２地目別・基準別の交付面積'!L$5:L$102)</f>
        <v>22199.253200000003</v>
      </c>
      <c r="M17" s="35">
        <f>SUMIF('２地目別・基準別の交付面積'!$A$5:$A$102,'２地目別・基準別の交付面積 (振興局集計)'!$A17,'２地目別・基準別の交付面積'!M$5:M$102)</f>
        <v>347.79880000000003</v>
      </c>
      <c r="N17" s="35">
        <f>SUMIF('２地目別・基準別の交付面積'!$A$5:$A$102,'２地目別・基準別の交付面積 (振興局集計)'!$A17,'２地目別・基準別の交付面積'!N$5:N$102)</f>
        <v>2759.5021000000002</v>
      </c>
      <c r="O17" s="35">
        <f>SUMIF('２地目別・基準別の交付面積'!$A$5:$A$102,'２地目別・基準別の交付面積 (振興局集計)'!$A17,'２地目別・基準別の交付面積'!O$5:O$102)</f>
        <v>0</v>
      </c>
      <c r="P17" s="35">
        <f>SUMIF('２地目別・基準別の交付面積'!$A$5:$A$102,'２地目別・基準別の交付面積 (振興局集計)'!$A17,'２地目別・基準別の交付面積'!P$5:P$102)</f>
        <v>19091.952300000001</v>
      </c>
      <c r="Q17" s="35">
        <f>SUMIF('２地目別・基準別の交付面積'!$A$5:$A$102,'２地目別・基準別の交付面積 (振興局集計)'!$A17,'２地目別・基準別の交付面積'!Q$5:Q$102)</f>
        <v>0</v>
      </c>
      <c r="R17" s="35">
        <f>SUMIF('２地目別・基準別の交付面積'!$A$5:$A$102,'２地目別・基準別の交付面積 (振興局集計)'!$A17,'２地目別・基準別の交付面積'!R$5:R$102)</f>
        <v>0</v>
      </c>
      <c r="S17" s="35">
        <f>SUMIF('２地目別・基準別の交付面積'!$A$5:$A$102,'２地目別・基準別の交付面積 (振興局集計)'!$A17,'２地目別・基準別の交付面積'!S$5:S$102)</f>
        <v>0</v>
      </c>
    </row>
    <row r="18" spans="1:19" ht="13.5" x14ac:dyDescent="0.15">
      <c r="A18" s="27" t="s">
        <v>38</v>
      </c>
      <c r="B18" s="38">
        <f>COUNTA('１協定数、協定参加者数及び交付金額'!B90:B97)</f>
        <v>8</v>
      </c>
      <c r="C18" s="35">
        <f>SUMIF('２地目別・基準別の交付面積'!$A$5:$A$102,'２地目別・基準別の交付面積 (振興局集計)'!$A18,'２地目別・基準別の交付面積'!C$5:C$102)</f>
        <v>66324.960399999996</v>
      </c>
      <c r="D18" s="35">
        <f>SUMIF('２地目別・基準別の交付面積'!$A$5:$A$102,'２地目別・基準別の交付面積 (振興局集計)'!$A18,'２地目別・基準別の交付面積'!D$5:D$102)</f>
        <v>0</v>
      </c>
      <c r="E18" s="35">
        <f>SUMIF('２地目別・基準別の交付面積'!$A$5:$A$102,'２地目別・基準別の交付面積 (振興局集計)'!$A18,'２地目別・基準別の交付面積'!E$5:E$102)</f>
        <v>0</v>
      </c>
      <c r="F18" s="35">
        <f>SUMIF('２地目別・基準別の交付面積'!$A$5:$A$102,'２地目別・基準別の交付面積 (振興局集計)'!$A18,'２地目別・基準別の交付面積'!F$5:F$102)</f>
        <v>0</v>
      </c>
      <c r="G18" s="35">
        <f>SUMIF('２地目別・基準別の交付面積'!$A$5:$A$102,'２地目別・基準別の交付面積 (振興局集計)'!$A18,'２地目別・基準別の交付面積'!G$5:G$102)</f>
        <v>0</v>
      </c>
      <c r="H18" s="35">
        <f>SUMIF('２地目別・基準別の交付面積'!$A$5:$A$102,'２地目別・基準別の交付面積 (振興局集計)'!$A18,'２地目別・基準別の交付面積'!H$5:H$102)</f>
        <v>66.381299999999996</v>
      </c>
      <c r="I18" s="35">
        <f>SUMIF('２地目別・基準別の交付面積'!$A$5:$A$102,'２地目別・基準別の交付面積 (振興局集計)'!$A18,'２地目別・基準別の交付面積'!I$5:I$102)</f>
        <v>0</v>
      </c>
      <c r="J18" s="35">
        <f>SUMIF('２地目別・基準別の交付面積'!$A$5:$A$102,'２地目別・基準別の交付面積 (振興局集計)'!$A18,'２地目別・基準別の交付面積'!J$5:J$102)</f>
        <v>0</v>
      </c>
      <c r="K18" s="35">
        <f>SUMIF('２地目別・基準別の交付面積'!$A$5:$A$102,'２地目別・基準別の交付面積 (振興局集計)'!$A18,'２地目別・基準別の交付面積'!K$5:K$102)</f>
        <v>66.381299999999996</v>
      </c>
      <c r="L18" s="35">
        <f>SUMIF('２地目別・基準別の交付面積'!$A$5:$A$102,'２地目別・基準別の交付面積 (振興局集計)'!$A18,'２地目別・基準別の交付面積'!L$5:L$102)</f>
        <v>66258.579100000003</v>
      </c>
      <c r="M18" s="35">
        <f>SUMIF('２地目別・基準別の交付面積'!$A$5:$A$102,'２地目別・基準別の交付面積 (振興局集計)'!$A18,'２地目別・基準別の交付面積'!M$5:M$102)</f>
        <v>0</v>
      </c>
      <c r="N18" s="35">
        <f>SUMIF('２地目別・基準別の交付面積'!$A$5:$A$102,'２地目別・基準別の交付面積 (振興局集計)'!$A18,'２地目別・基準別の交付面積'!N$5:N$102)</f>
        <v>703.64779999999996</v>
      </c>
      <c r="O18" s="35">
        <f>SUMIF('２地目別・基準別の交付面積'!$A$5:$A$102,'２地目別・基準別の交付面積 (振興局集計)'!$A18,'２地目別・基準別の交付面積'!O$5:O$102)</f>
        <v>71.937100000000001</v>
      </c>
      <c r="P18" s="35">
        <f>SUMIF('２地目別・基準別の交付面積'!$A$5:$A$102,'２地目別・基準別の交付面積 (振興局集計)'!$A18,'２地目別・基準別の交付面積'!P$5:P$102)</f>
        <v>65482.994199999994</v>
      </c>
      <c r="Q18" s="35">
        <f>SUMIF('２地目別・基準別の交付面積'!$A$5:$A$102,'２地目別・基準別の交付面積 (振興局集計)'!$A18,'２地目別・基準別の交付面積'!Q$5:Q$102)</f>
        <v>0</v>
      </c>
      <c r="R18" s="35">
        <f>SUMIF('２地目別・基準別の交付面積'!$A$5:$A$102,'２地目別・基準別の交付面積 (振興局集計)'!$A18,'２地目別・基準別の交付面積'!R$5:R$102)</f>
        <v>0</v>
      </c>
      <c r="S18" s="35">
        <f>SUMIF('２地目別・基準別の交付面積'!$A$5:$A$102,'２地目別・基準別の交付面積 (振興局集計)'!$A18,'２地目別・基準別の交付面積'!S$5:S$102)</f>
        <v>0</v>
      </c>
    </row>
    <row r="19" spans="1:19" ht="13.5" x14ac:dyDescent="0.15">
      <c r="A19" s="27" t="s">
        <v>39</v>
      </c>
      <c r="B19" s="38">
        <f>COUNTA('１協定数、協定参加者数及び交付金額'!B98:B102)</f>
        <v>5</v>
      </c>
      <c r="C19" s="35">
        <f>SUMIF('２地目別・基準別の交付面積'!$A$5:$A$102,'２地目別・基準別の交付面積 (振興局集計)'!$A19,'２地目別・基準別の交付面積'!C$5:C$102)</f>
        <v>98503.802499999991</v>
      </c>
      <c r="D19" s="35">
        <f>SUMIF('２地目別・基準別の交付面積'!$A$5:$A$102,'２地目別・基準別の交付面積 (振興局集計)'!$A19,'２地目別・基準別の交付面積'!D$5:D$102)</f>
        <v>0</v>
      </c>
      <c r="E19" s="35">
        <f>SUMIF('２地目別・基準別の交付面積'!$A$5:$A$102,'２地目別・基準別の交付面積 (振興局集計)'!$A19,'２地目別・基準別の交付面積'!E$5:E$102)</f>
        <v>0</v>
      </c>
      <c r="F19" s="35">
        <f>SUMIF('２地目別・基準別の交付面積'!$A$5:$A$102,'２地目別・基準別の交付面積 (振興局集計)'!$A19,'２地目別・基準別の交付面積'!F$5:F$102)</f>
        <v>0</v>
      </c>
      <c r="G19" s="35">
        <f>SUMIF('２地目別・基準別の交付面積'!$A$5:$A$102,'２地目別・基準別の交付面積 (振興局集計)'!$A19,'２地目別・基準別の交付面積'!G$5:G$102)</f>
        <v>0</v>
      </c>
      <c r="H19" s="35">
        <f>SUMIF('２地目別・基準別の交付面積'!$A$5:$A$102,'２地目別・基準別の交付面積 (振興局集計)'!$A19,'２地目別・基準別の交付面積'!H$5:H$102)</f>
        <v>0</v>
      </c>
      <c r="I19" s="35">
        <f>SUMIF('２地目別・基準別の交付面積'!$A$5:$A$102,'２地目別・基準別の交付面積 (振興局集計)'!$A19,'２地目別・基準別の交付面積'!I$5:I$102)</f>
        <v>0</v>
      </c>
      <c r="J19" s="35">
        <f>SUMIF('２地目別・基準別の交付面積'!$A$5:$A$102,'２地目別・基準別の交付面積 (振興局集計)'!$A19,'２地目別・基準別の交付面積'!J$5:J$102)</f>
        <v>0</v>
      </c>
      <c r="K19" s="35">
        <f>SUMIF('２地目別・基準別の交付面積'!$A$5:$A$102,'２地目別・基準別の交付面積 (振興局集計)'!$A19,'２地目別・基準別の交付面積'!K$5:K$102)</f>
        <v>0</v>
      </c>
      <c r="L19" s="35">
        <f>SUMIF('２地目別・基準別の交付面積'!$A$5:$A$102,'２地目別・基準別の交付面積 (振興局集計)'!$A19,'２地目別・基準別の交付面積'!L$5:L$102)</f>
        <v>98503.802499999991</v>
      </c>
      <c r="M19" s="35">
        <f>SUMIF('２地目別・基準別の交付面積'!$A$5:$A$102,'２地目別・基準別の交付面積 (振興局集計)'!$A19,'２地目別・基準別の交付面積'!M$5:M$102)</f>
        <v>0</v>
      </c>
      <c r="N19" s="35">
        <f>SUMIF('２地目別・基準別の交付面積'!$A$5:$A$102,'２地目別・基準別の交付面積 (振興局集計)'!$A19,'２地目別・基準別の交付面積'!N$5:N$102)</f>
        <v>0</v>
      </c>
      <c r="O19" s="35">
        <f>SUMIF('２地目別・基準別の交付面積'!$A$5:$A$102,'２地目別・基準別の交付面積 (振興局集計)'!$A19,'２地目別・基準別の交付面積'!O$5:O$102)</f>
        <v>0</v>
      </c>
      <c r="P19" s="35">
        <f>SUMIF('２地目別・基準別の交付面積'!$A$5:$A$102,'２地目別・基準別の交付面積 (振興局集計)'!$A19,'２地目別・基準別の交付面積'!P$5:P$102)</f>
        <v>98503.802499999991</v>
      </c>
      <c r="Q19" s="35">
        <f>SUMIF('２地目別・基準別の交付面積'!$A$5:$A$102,'２地目別・基準別の交付面積 (振興局集計)'!$A19,'２地目別・基準別の交付面積'!Q$5:Q$102)</f>
        <v>0</v>
      </c>
      <c r="R19" s="35">
        <f>SUMIF('２地目別・基準別の交付面積'!$A$5:$A$102,'２地目別・基準別の交付面積 (振興局集計)'!$A19,'２地目別・基準別の交付面積'!R$5:R$102)</f>
        <v>0</v>
      </c>
      <c r="S19" s="35">
        <f>SUMIF('２地目別・基準別の交付面積'!$A$5:$A$102,'２地目別・基準別の交付面積 (振興局集計)'!$A19,'２地目別・基準別の交付面積'!S$5:S$102)</f>
        <v>0</v>
      </c>
    </row>
    <row r="20" spans="1:19" ht="13.5" x14ac:dyDescent="0.15">
      <c r="A20" s="56" t="s">
        <v>40</v>
      </c>
      <c r="B20" s="31">
        <v>98</v>
      </c>
      <c r="C20" s="35">
        <f>SUM(C6:C19)</f>
        <v>312615.54060000001</v>
      </c>
      <c r="D20" s="35">
        <f t="shared" ref="D20:S20" si="0">SUM(D6:D19)</f>
        <v>36311.797299999991</v>
      </c>
      <c r="E20" s="35">
        <f t="shared" si="0"/>
        <v>5257.676300000001</v>
      </c>
      <c r="F20" s="35">
        <f t="shared" si="0"/>
        <v>31002.268699999997</v>
      </c>
      <c r="G20" s="35">
        <f t="shared" si="0"/>
        <v>51.8523</v>
      </c>
      <c r="H20" s="35">
        <f t="shared" si="0"/>
        <v>4894.5885000000007</v>
      </c>
      <c r="I20" s="35">
        <f t="shared" si="0"/>
        <v>48.246299999999991</v>
      </c>
      <c r="J20" s="35">
        <f t="shared" si="0"/>
        <v>4749.9044000000004</v>
      </c>
      <c r="K20" s="35">
        <f>ROUNDUP(SUM(K6:K19),0)</f>
        <v>97</v>
      </c>
      <c r="L20" s="35">
        <f t="shared" si="0"/>
        <v>271398.44579999999</v>
      </c>
      <c r="M20" s="35">
        <f t="shared" si="0"/>
        <v>626.11470000000008</v>
      </c>
      <c r="N20" s="35">
        <f t="shared" si="0"/>
        <v>7593.4159000000009</v>
      </c>
      <c r="O20" s="35">
        <f t="shared" si="0"/>
        <v>71.937100000000001</v>
      </c>
      <c r="P20" s="35">
        <f t="shared" si="0"/>
        <v>263106.97809999995</v>
      </c>
      <c r="Q20" s="35">
        <f t="shared" si="0"/>
        <v>10.709</v>
      </c>
      <c r="R20" s="35">
        <f t="shared" si="0"/>
        <v>0</v>
      </c>
      <c r="S20" s="35">
        <f t="shared" si="0"/>
        <v>10.709</v>
      </c>
    </row>
  </sheetData>
  <mergeCells count="7">
    <mergeCell ref="A4:A5"/>
    <mergeCell ref="B4:B5"/>
    <mergeCell ref="C4:C5"/>
    <mergeCell ref="D4:G4"/>
    <mergeCell ref="H4:K4"/>
    <mergeCell ref="L4:P4"/>
    <mergeCell ref="Q4:S4"/>
  </mergeCells>
  <phoneticPr fontId="2"/>
  <printOptions horizontalCentered="1"/>
  <pageMargins left="0.39370078740157483" right="0.39370078740157483" top="0.51181102362204722" bottom="0.19685039370078741" header="0.31496062992125984" footer="0.31496062992125984"/>
  <pageSetup paperSize="9" scale="70" fitToHeight="0" orientation="landscape" r:id="rId1"/>
  <headerFooter>
    <oddHeader>&amp;R&amp;A</oddHeader>
    <oddFooter xml:space="preserve">&amp;C&amp;P </oddFooter>
  </headerFooter>
  <ignoredErrors>
    <ignoredError sqref="K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5"/>
  <sheetViews>
    <sheetView view="pageBreakPreview" zoomScaleNormal="100" zoomScaleSheetLayoutView="100" zoomScalePageLayoutView="70" workbookViewId="0">
      <pane xSplit="2" ySplit="5" topLeftCell="C6" activePane="bottomRight" state="frozen"/>
      <selection activeCell="A108" sqref="A108:A109"/>
      <selection pane="topRight" activeCell="A108" sqref="A108:A109"/>
      <selection pane="bottomLeft" activeCell="A108" sqref="A108:A109"/>
      <selection pane="bottomRight"/>
    </sheetView>
  </sheetViews>
  <sheetFormatPr defaultColWidth="11.5" defaultRowHeight="12" x14ac:dyDescent="0.15"/>
  <cols>
    <col min="1" max="1" width="11.5" style="2"/>
    <col min="2" max="2" width="10.625" style="2" customWidth="1"/>
    <col min="3" max="13" width="11.125" style="2" customWidth="1"/>
    <col min="14" max="16384" width="11.5" style="2"/>
  </cols>
  <sheetData>
    <row r="1" spans="1:15" ht="17.25" x14ac:dyDescent="0.15">
      <c r="A1" s="22" t="s">
        <v>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 ht="17.25" x14ac:dyDescent="0.15">
      <c r="A2" s="22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5" ht="30.75" customHeight="1" x14ac:dyDescent="0.15">
      <c r="A4" s="103" t="s">
        <v>0</v>
      </c>
      <c r="B4" s="103" t="s">
        <v>1</v>
      </c>
      <c r="C4" s="106" t="s">
        <v>53</v>
      </c>
      <c r="D4" s="107"/>
      <c r="E4" s="107"/>
      <c r="F4" s="107"/>
      <c r="G4" s="107"/>
      <c r="H4" s="107"/>
      <c r="I4" s="107"/>
      <c r="J4" s="108"/>
      <c r="K4" s="105" t="s">
        <v>175</v>
      </c>
      <c r="L4" s="105"/>
      <c r="M4" s="105"/>
    </row>
    <row r="5" spans="1:15" ht="55.5" customHeight="1" x14ac:dyDescent="0.15">
      <c r="A5" s="104"/>
      <c r="B5" s="104"/>
      <c r="C5" s="62" t="s">
        <v>63</v>
      </c>
      <c r="D5" s="63" t="s">
        <v>65</v>
      </c>
      <c r="E5" s="63" t="s">
        <v>66</v>
      </c>
      <c r="F5" s="63" t="s">
        <v>193</v>
      </c>
      <c r="G5" s="63" t="s">
        <v>194</v>
      </c>
      <c r="H5" s="64" t="s">
        <v>191</v>
      </c>
      <c r="I5" s="63" t="s">
        <v>192</v>
      </c>
      <c r="J5" s="64" t="s">
        <v>178</v>
      </c>
      <c r="K5" s="65" t="s">
        <v>177</v>
      </c>
      <c r="L5" s="65" t="s">
        <v>176</v>
      </c>
      <c r="M5" s="65" t="s">
        <v>64</v>
      </c>
      <c r="O5" s="87"/>
    </row>
    <row r="6" spans="1:15" ht="15.75" customHeight="1" x14ac:dyDescent="0.15">
      <c r="A6" s="27" t="s">
        <v>12</v>
      </c>
      <c r="B6" s="28" t="s">
        <v>71</v>
      </c>
      <c r="C6" s="66">
        <v>0</v>
      </c>
      <c r="D6" s="66">
        <v>4</v>
      </c>
      <c r="E6" s="66">
        <v>5</v>
      </c>
      <c r="F6" s="66">
        <v>1</v>
      </c>
      <c r="G6" s="66">
        <v>1</v>
      </c>
      <c r="H6" s="66">
        <v>0</v>
      </c>
      <c r="I6" s="66">
        <v>0</v>
      </c>
      <c r="J6" s="66">
        <v>0</v>
      </c>
      <c r="K6" s="66">
        <v>5</v>
      </c>
      <c r="L6" s="66">
        <v>5</v>
      </c>
      <c r="M6" s="66">
        <v>0</v>
      </c>
      <c r="O6" s="70"/>
    </row>
    <row r="7" spans="1:15" ht="15.75" customHeight="1" x14ac:dyDescent="0.15">
      <c r="A7" s="27" t="s">
        <v>12</v>
      </c>
      <c r="B7" s="28" t="s">
        <v>72</v>
      </c>
      <c r="C7" s="66">
        <v>0</v>
      </c>
      <c r="D7" s="66">
        <v>2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2</v>
      </c>
      <c r="L7" s="66">
        <v>2</v>
      </c>
      <c r="M7" s="66">
        <v>0</v>
      </c>
      <c r="O7" s="70"/>
    </row>
    <row r="8" spans="1:15" ht="15.75" customHeight="1" x14ac:dyDescent="0.15">
      <c r="A8" s="27" t="s">
        <v>12</v>
      </c>
      <c r="B8" s="28" t="s">
        <v>73</v>
      </c>
      <c r="C8" s="66">
        <v>1</v>
      </c>
      <c r="D8" s="66">
        <v>0</v>
      </c>
      <c r="E8" s="66">
        <v>1</v>
      </c>
      <c r="F8" s="66">
        <v>0</v>
      </c>
      <c r="G8" s="66">
        <v>0</v>
      </c>
      <c r="H8" s="66">
        <v>1</v>
      </c>
      <c r="I8" s="66">
        <v>0</v>
      </c>
      <c r="J8" s="66">
        <v>0</v>
      </c>
      <c r="K8" s="66">
        <v>1</v>
      </c>
      <c r="L8" s="66">
        <v>1</v>
      </c>
      <c r="M8" s="66">
        <v>0</v>
      </c>
      <c r="O8" s="70"/>
    </row>
    <row r="9" spans="1:15" ht="15.75" customHeight="1" x14ac:dyDescent="0.15">
      <c r="A9" s="27" t="s">
        <v>12</v>
      </c>
      <c r="B9" s="28" t="s">
        <v>74</v>
      </c>
      <c r="C9" s="66">
        <v>0</v>
      </c>
      <c r="D9" s="66">
        <v>1</v>
      </c>
      <c r="E9" s="66">
        <v>1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1</v>
      </c>
      <c r="L9" s="66">
        <v>1</v>
      </c>
      <c r="M9" s="66">
        <v>0</v>
      </c>
      <c r="O9" s="70"/>
    </row>
    <row r="10" spans="1:15" ht="15.75" customHeight="1" x14ac:dyDescent="0.15">
      <c r="A10" s="27" t="s">
        <v>12</v>
      </c>
      <c r="B10" s="28" t="s">
        <v>75</v>
      </c>
      <c r="C10" s="66">
        <v>4</v>
      </c>
      <c r="D10" s="66">
        <v>1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4</v>
      </c>
      <c r="L10" s="66">
        <v>3</v>
      </c>
      <c r="M10" s="66">
        <v>0</v>
      </c>
      <c r="O10" s="70"/>
    </row>
    <row r="11" spans="1:15" ht="15.75" customHeight="1" x14ac:dyDescent="0.15">
      <c r="A11" s="27" t="s">
        <v>12</v>
      </c>
      <c r="B11" s="28" t="s">
        <v>76</v>
      </c>
      <c r="C11" s="66">
        <v>6</v>
      </c>
      <c r="D11" s="66">
        <v>5</v>
      </c>
      <c r="E11" s="66">
        <v>2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8</v>
      </c>
      <c r="L11" s="66">
        <v>8</v>
      </c>
      <c r="M11" s="66">
        <v>0</v>
      </c>
      <c r="O11" s="70"/>
    </row>
    <row r="12" spans="1:15" ht="15.75" customHeight="1" x14ac:dyDescent="0.15">
      <c r="A12" s="27" t="s">
        <v>12</v>
      </c>
      <c r="B12" s="28" t="s">
        <v>77</v>
      </c>
      <c r="C12" s="66">
        <v>23</v>
      </c>
      <c r="D12" s="66">
        <v>24</v>
      </c>
      <c r="E12" s="66">
        <v>5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24</v>
      </c>
      <c r="L12" s="66">
        <v>24</v>
      </c>
      <c r="M12" s="66">
        <v>0</v>
      </c>
      <c r="O12" s="70"/>
    </row>
    <row r="13" spans="1:15" ht="15.75" customHeight="1" x14ac:dyDescent="0.15">
      <c r="A13" s="27" t="s">
        <v>12</v>
      </c>
      <c r="B13" s="28" t="s">
        <v>78</v>
      </c>
      <c r="C13" s="66">
        <v>4</v>
      </c>
      <c r="D13" s="66">
        <v>0</v>
      </c>
      <c r="E13" s="66">
        <v>4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4</v>
      </c>
      <c r="L13" s="66">
        <v>4</v>
      </c>
      <c r="M13" s="66">
        <v>0</v>
      </c>
      <c r="O13" s="70"/>
    </row>
    <row r="14" spans="1:15" ht="15.75" customHeight="1" x14ac:dyDescent="0.15">
      <c r="A14" s="27" t="s">
        <v>12</v>
      </c>
      <c r="B14" s="28" t="s">
        <v>79</v>
      </c>
      <c r="C14" s="66">
        <v>11</v>
      </c>
      <c r="D14" s="66">
        <v>11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11</v>
      </c>
      <c r="L14" s="66">
        <v>11</v>
      </c>
      <c r="M14" s="66">
        <v>0</v>
      </c>
      <c r="O14" s="70"/>
    </row>
    <row r="15" spans="1:15" ht="15.75" customHeight="1" x14ac:dyDescent="0.15">
      <c r="A15" s="27" t="s">
        <v>12</v>
      </c>
      <c r="B15" s="28" t="s">
        <v>80</v>
      </c>
      <c r="C15" s="66">
        <v>10</v>
      </c>
      <c r="D15" s="66">
        <v>5</v>
      </c>
      <c r="E15" s="66">
        <v>10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10</v>
      </c>
      <c r="L15" s="66">
        <v>10</v>
      </c>
      <c r="M15" s="66">
        <v>0</v>
      </c>
      <c r="O15" s="70"/>
    </row>
    <row r="16" spans="1:15" ht="15.75" customHeight="1" x14ac:dyDescent="0.15">
      <c r="A16" s="27" t="s">
        <v>12</v>
      </c>
      <c r="B16" s="28" t="s">
        <v>81</v>
      </c>
      <c r="C16" s="66">
        <v>0</v>
      </c>
      <c r="D16" s="66">
        <v>1</v>
      </c>
      <c r="E16" s="66">
        <v>1</v>
      </c>
      <c r="F16" s="66">
        <v>1</v>
      </c>
      <c r="G16" s="66">
        <v>1</v>
      </c>
      <c r="H16" s="66">
        <v>1</v>
      </c>
      <c r="I16" s="66">
        <v>0</v>
      </c>
      <c r="J16" s="66">
        <v>1</v>
      </c>
      <c r="K16" s="66">
        <v>1</v>
      </c>
      <c r="L16" s="66">
        <v>1</v>
      </c>
      <c r="M16" s="66">
        <v>0</v>
      </c>
      <c r="O16" s="70"/>
    </row>
    <row r="17" spans="1:15" ht="15.75" customHeight="1" x14ac:dyDescent="0.15">
      <c r="A17" s="27" t="s">
        <v>12</v>
      </c>
      <c r="B17" s="28" t="s">
        <v>82</v>
      </c>
      <c r="C17" s="66">
        <v>11</v>
      </c>
      <c r="D17" s="66">
        <v>11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11</v>
      </c>
      <c r="L17" s="66">
        <v>11</v>
      </c>
      <c r="M17" s="66">
        <v>0</v>
      </c>
      <c r="O17" s="70"/>
    </row>
    <row r="18" spans="1:15" ht="15.75" customHeight="1" x14ac:dyDescent="0.15">
      <c r="A18" s="27" t="s">
        <v>12</v>
      </c>
      <c r="B18" s="28" t="s">
        <v>83</v>
      </c>
      <c r="C18" s="66">
        <v>1</v>
      </c>
      <c r="D18" s="66">
        <v>0</v>
      </c>
      <c r="E18" s="66">
        <v>1</v>
      </c>
      <c r="F18" s="66">
        <v>0</v>
      </c>
      <c r="G18" s="66">
        <v>0</v>
      </c>
      <c r="H18" s="66">
        <v>0</v>
      </c>
      <c r="I18" s="66">
        <v>1</v>
      </c>
      <c r="J18" s="66">
        <v>0</v>
      </c>
      <c r="K18" s="66">
        <v>1</v>
      </c>
      <c r="L18" s="66">
        <v>1</v>
      </c>
      <c r="M18" s="66">
        <v>0</v>
      </c>
      <c r="O18" s="70"/>
    </row>
    <row r="19" spans="1:15" ht="15.75" customHeight="1" x14ac:dyDescent="0.15">
      <c r="A19" s="27" t="s">
        <v>12</v>
      </c>
      <c r="B19" s="28" t="s">
        <v>84</v>
      </c>
      <c r="C19" s="66">
        <v>8</v>
      </c>
      <c r="D19" s="66">
        <v>10</v>
      </c>
      <c r="E19" s="66">
        <v>1</v>
      </c>
      <c r="F19" s="66">
        <v>10</v>
      </c>
      <c r="G19" s="66">
        <v>1</v>
      </c>
      <c r="H19" s="66">
        <v>0</v>
      </c>
      <c r="I19" s="66">
        <v>0</v>
      </c>
      <c r="J19" s="66">
        <v>0</v>
      </c>
      <c r="K19" s="66">
        <v>10</v>
      </c>
      <c r="L19" s="66">
        <v>10</v>
      </c>
      <c r="M19" s="66">
        <v>0</v>
      </c>
      <c r="O19" s="70"/>
    </row>
    <row r="20" spans="1:15" ht="15.75" customHeight="1" x14ac:dyDescent="0.15">
      <c r="A20" s="27" t="s">
        <v>12</v>
      </c>
      <c r="B20" s="28" t="s">
        <v>85</v>
      </c>
      <c r="C20" s="66">
        <v>4</v>
      </c>
      <c r="D20" s="66">
        <v>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4</v>
      </c>
      <c r="L20" s="66">
        <v>4</v>
      </c>
      <c r="M20" s="66">
        <v>0</v>
      </c>
      <c r="O20" s="70"/>
    </row>
    <row r="21" spans="1:15" ht="15.75" customHeight="1" x14ac:dyDescent="0.15">
      <c r="A21" s="27" t="s">
        <v>12</v>
      </c>
      <c r="B21" s="28" t="s">
        <v>86</v>
      </c>
      <c r="C21" s="66">
        <v>11</v>
      </c>
      <c r="D21" s="66">
        <v>10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11</v>
      </c>
      <c r="L21" s="66">
        <v>11</v>
      </c>
      <c r="M21" s="66">
        <v>0</v>
      </c>
      <c r="O21" s="70"/>
    </row>
    <row r="22" spans="1:15" ht="15.75" customHeight="1" x14ac:dyDescent="0.15">
      <c r="A22" s="27" t="s">
        <v>12</v>
      </c>
      <c r="B22" s="28" t="s">
        <v>87</v>
      </c>
      <c r="C22" s="66">
        <v>1</v>
      </c>
      <c r="D22" s="66">
        <v>1</v>
      </c>
      <c r="E22" s="66">
        <v>1</v>
      </c>
      <c r="F22" s="66">
        <v>0</v>
      </c>
      <c r="G22" s="66">
        <v>1</v>
      </c>
      <c r="H22" s="66">
        <v>0</v>
      </c>
      <c r="I22" s="66">
        <v>0</v>
      </c>
      <c r="J22" s="66">
        <v>0</v>
      </c>
      <c r="K22" s="66">
        <v>1</v>
      </c>
      <c r="L22" s="66">
        <v>1</v>
      </c>
      <c r="M22" s="66">
        <v>0</v>
      </c>
      <c r="O22" s="70"/>
    </row>
    <row r="23" spans="1:15" ht="15.75" customHeight="1" x14ac:dyDescent="0.15">
      <c r="A23" s="27" t="s">
        <v>12</v>
      </c>
      <c r="B23" s="28" t="s">
        <v>88</v>
      </c>
      <c r="C23" s="66">
        <v>10</v>
      </c>
      <c r="D23" s="66">
        <v>10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10</v>
      </c>
      <c r="L23" s="66">
        <v>10</v>
      </c>
      <c r="M23" s="66">
        <v>0</v>
      </c>
      <c r="O23" s="70"/>
    </row>
    <row r="24" spans="1:15" ht="15.75" customHeight="1" x14ac:dyDescent="0.15">
      <c r="A24" s="27" t="s">
        <v>13</v>
      </c>
      <c r="B24" s="28" t="s">
        <v>89</v>
      </c>
      <c r="C24" s="66">
        <v>7</v>
      </c>
      <c r="D24" s="66">
        <v>1</v>
      </c>
      <c r="E24" s="66">
        <v>6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7</v>
      </c>
      <c r="L24" s="66">
        <v>7</v>
      </c>
      <c r="M24" s="66">
        <v>0</v>
      </c>
      <c r="O24" s="70"/>
    </row>
    <row r="25" spans="1:15" ht="15.75" customHeight="1" x14ac:dyDescent="0.15">
      <c r="A25" s="27" t="s">
        <v>14</v>
      </c>
      <c r="B25" s="28" t="s">
        <v>90</v>
      </c>
      <c r="C25" s="66">
        <v>0</v>
      </c>
      <c r="D25" s="66">
        <v>17</v>
      </c>
      <c r="E25" s="66">
        <v>2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19</v>
      </c>
      <c r="L25" s="66">
        <v>19</v>
      </c>
      <c r="M25" s="66">
        <v>0</v>
      </c>
      <c r="O25" s="70"/>
    </row>
    <row r="26" spans="1:15" ht="15.75" customHeight="1" x14ac:dyDescent="0.15">
      <c r="A26" s="27" t="s">
        <v>14</v>
      </c>
      <c r="B26" s="28" t="s">
        <v>91</v>
      </c>
      <c r="C26" s="66">
        <v>0</v>
      </c>
      <c r="D26" s="66">
        <v>3</v>
      </c>
      <c r="E26" s="66">
        <v>2</v>
      </c>
      <c r="F26" s="66">
        <v>1</v>
      </c>
      <c r="G26" s="66">
        <v>0</v>
      </c>
      <c r="H26" s="66">
        <v>2</v>
      </c>
      <c r="I26" s="66">
        <v>0</v>
      </c>
      <c r="J26" s="66">
        <v>0</v>
      </c>
      <c r="K26" s="66">
        <v>0</v>
      </c>
      <c r="L26" s="66">
        <v>0</v>
      </c>
      <c r="M26" s="66">
        <v>3</v>
      </c>
      <c r="O26" s="70"/>
    </row>
    <row r="27" spans="1:15" ht="15.75" customHeight="1" x14ac:dyDescent="0.15">
      <c r="A27" s="27" t="s">
        <v>14</v>
      </c>
      <c r="B27" s="28" t="s">
        <v>92</v>
      </c>
      <c r="C27" s="66">
        <v>7</v>
      </c>
      <c r="D27" s="66">
        <v>7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7</v>
      </c>
      <c r="L27" s="66">
        <v>7</v>
      </c>
      <c r="M27" s="66">
        <v>0</v>
      </c>
      <c r="O27" s="70"/>
    </row>
    <row r="28" spans="1:15" ht="15.75" customHeight="1" x14ac:dyDescent="0.15">
      <c r="A28" s="27" t="s">
        <v>14</v>
      </c>
      <c r="B28" s="28" t="s">
        <v>93</v>
      </c>
      <c r="C28" s="66">
        <v>0</v>
      </c>
      <c r="D28" s="66">
        <v>1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1</v>
      </c>
      <c r="L28" s="66">
        <v>1</v>
      </c>
      <c r="M28" s="66">
        <v>0</v>
      </c>
      <c r="O28" s="70"/>
    </row>
    <row r="29" spans="1:15" ht="15.75" customHeight="1" x14ac:dyDescent="0.15">
      <c r="A29" s="27" t="s">
        <v>15</v>
      </c>
      <c r="B29" s="28" t="s">
        <v>94</v>
      </c>
      <c r="C29" s="66">
        <v>0</v>
      </c>
      <c r="D29" s="66">
        <v>1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1</v>
      </c>
      <c r="L29" s="66">
        <v>0</v>
      </c>
      <c r="M29" s="66">
        <v>0</v>
      </c>
      <c r="O29" s="70"/>
    </row>
    <row r="30" spans="1:15" ht="15.75" customHeight="1" x14ac:dyDescent="0.15">
      <c r="A30" s="27" t="s">
        <v>15</v>
      </c>
      <c r="B30" s="28" t="s">
        <v>95</v>
      </c>
      <c r="C30" s="66">
        <v>1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1</v>
      </c>
      <c r="L30" s="66">
        <v>1</v>
      </c>
      <c r="M30" s="66">
        <v>0</v>
      </c>
      <c r="O30" s="70"/>
    </row>
    <row r="31" spans="1:15" ht="15.75" customHeight="1" x14ac:dyDescent="0.15">
      <c r="A31" s="27" t="s">
        <v>15</v>
      </c>
      <c r="B31" s="28" t="s">
        <v>96</v>
      </c>
      <c r="C31" s="66">
        <v>1</v>
      </c>
      <c r="D31" s="66">
        <v>1</v>
      </c>
      <c r="E31" s="66">
        <v>1</v>
      </c>
      <c r="F31" s="66">
        <v>1</v>
      </c>
      <c r="G31" s="66">
        <v>0</v>
      </c>
      <c r="H31" s="66">
        <v>0</v>
      </c>
      <c r="I31" s="66">
        <v>0</v>
      </c>
      <c r="J31" s="66">
        <v>0</v>
      </c>
      <c r="K31" s="66">
        <v>1</v>
      </c>
      <c r="L31" s="66">
        <v>1</v>
      </c>
      <c r="M31" s="66">
        <v>0</v>
      </c>
      <c r="O31" s="70"/>
    </row>
    <row r="32" spans="1:15" ht="15.75" customHeight="1" x14ac:dyDescent="0.15">
      <c r="A32" s="27" t="s">
        <v>15</v>
      </c>
      <c r="B32" s="28" t="s">
        <v>97</v>
      </c>
      <c r="C32" s="66">
        <v>1</v>
      </c>
      <c r="D32" s="66">
        <v>1</v>
      </c>
      <c r="E32" s="66">
        <v>1</v>
      </c>
      <c r="F32" s="66">
        <v>0</v>
      </c>
      <c r="G32" s="66">
        <v>1</v>
      </c>
      <c r="H32" s="66">
        <v>0</v>
      </c>
      <c r="I32" s="66">
        <v>0</v>
      </c>
      <c r="J32" s="66">
        <v>0</v>
      </c>
      <c r="K32" s="66">
        <v>1</v>
      </c>
      <c r="L32" s="66">
        <v>1</v>
      </c>
      <c r="M32" s="66">
        <v>0</v>
      </c>
      <c r="O32" s="70"/>
    </row>
    <row r="33" spans="1:15" ht="15.75" customHeight="1" x14ac:dyDescent="0.15">
      <c r="A33" s="27" t="s">
        <v>16</v>
      </c>
      <c r="B33" s="28" t="s">
        <v>98</v>
      </c>
      <c r="C33" s="66">
        <v>1</v>
      </c>
      <c r="D33" s="66">
        <v>0</v>
      </c>
      <c r="E33" s="66">
        <v>0</v>
      </c>
      <c r="F33" s="66">
        <v>1</v>
      </c>
      <c r="G33" s="66">
        <v>1</v>
      </c>
      <c r="H33" s="66">
        <v>0</v>
      </c>
      <c r="I33" s="66">
        <v>1</v>
      </c>
      <c r="J33" s="66">
        <v>0</v>
      </c>
      <c r="K33" s="66">
        <v>1</v>
      </c>
      <c r="L33" s="66">
        <v>1</v>
      </c>
      <c r="M33" s="66">
        <v>0</v>
      </c>
      <c r="O33" s="70"/>
    </row>
    <row r="34" spans="1:15" ht="15.75" customHeight="1" x14ac:dyDescent="0.15">
      <c r="A34" s="27" t="s">
        <v>58</v>
      </c>
      <c r="B34" s="28" t="s">
        <v>99</v>
      </c>
      <c r="C34" s="66">
        <v>1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1</v>
      </c>
      <c r="L34" s="66">
        <v>0</v>
      </c>
      <c r="M34" s="66">
        <v>0</v>
      </c>
      <c r="O34" s="70"/>
    </row>
    <row r="35" spans="1:15" ht="15.75" customHeight="1" x14ac:dyDescent="0.15">
      <c r="A35" s="27" t="s">
        <v>17</v>
      </c>
      <c r="B35" s="28" t="s">
        <v>100</v>
      </c>
      <c r="C35" s="66">
        <v>2</v>
      </c>
      <c r="D35" s="66">
        <v>2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2</v>
      </c>
      <c r="L35" s="66">
        <v>2</v>
      </c>
      <c r="M35" s="66">
        <v>0</v>
      </c>
      <c r="O35" s="70"/>
    </row>
    <row r="36" spans="1:15" ht="15.75" customHeight="1" x14ac:dyDescent="0.15">
      <c r="A36" s="27" t="s">
        <v>18</v>
      </c>
      <c r="B36" s="28" t="s">
        <v>101</v>
      </c>
      <c r="C36" s="66">
        <v>1</v>
      </c>
      <c r="D36" s="66">
        <v>1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1</v>
      </c>
      <c r="K36" s="66">
        <v>1</v>
      </c>
      <c r="L36" s="66">
        <v>1</v>
      </c>
      <c r="M36" s="66">
        <v>0</v>
      </c>
      <c r="O36" s="70"/>
    </row>
    <row r="37" spans="1:15" ht="15.75" customHeight="1" x14ac:dyDescent="0.15">
      <c r="A37" s="27" t="s">
        <v>18</v>
      </c>
      <c r="B37" s="28" t="s">
        <v>102</v>
      </c>
      <c r="C37" s="66">
        <v>1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1</v>
      </c>
      <c r="L37" s="66">
        <v>1</v>
      </c>
      <c r="M37" s="66">
        <v>0</v>
      </c>
      <c r="O37" s="70"/>
    </row>
    <row r="38" spans="1:15" ht="15.75" customHeight="1" x14ac:dyDescent="0.15">
      <c r="A38" s="27" t="s">
        <v>18</v>
      </c>
      <c r="B38" s="28" t="s">
        <v>103</v>
      </c>
      <c r="C38" s="66">
        <v>3</v>
      </c>
      <c r="D38" s="66">
        <v>3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3</v>
      </c>
      <c r="L38" s="66">
        <v>3</v>
      </c>
      <c r="M38" s="66">
        <v>0</v>
      </c>
      <c r="O38" s="70"/>
    </row>
    <row r="39" spans="1:15" ht="15.75" customHeight="1" x14ac:dyDescent="0.15">
      <c r="A39" s="27" t="s">
        <v>19</v>
      </c>
      <c r="B39" s="28" t="s">
        <v>104</v>
      </c>
      <c r="C39" s="66">
        <v>2</v>
      </c>
      <c r="D39" s="66">
        <v>0</v>
      </c>
      <c r="E39" s="66">
        <v>1</v>
      </c>
      <c r="F39" s="66">
        <v>0</v>
      </c>
      <c r="G39" s="66">
        <v>2</v>
      </c>
      <c r="H39" s="66">
        <v>0</v>
      </c>
      <c r="I39" s="66">
        <v>0</v>
      </c>
      <c r="J39" s="66">
        <v>0</v>
      </c>
      <c r="K39" s="66">
        <v>1</v>
      </c>
      <c r="L39" s="66">
        <v>2</v>
      </c>
      <c r="M39" s="66">
        <v>0</v>
      </c>
      <c r="O39" s="70"/>
    </row>
    <row r="40" spans="1:15" ht="15.75" customHeight="1" x14ac:dyDescent="0.15">
      <c r="A40" s="27" t="s">
        <v>19</v>
      </c>
      <c r="B40" s="28" t="s">
        <v>105</v>
      </c>
      <c r="C40" s="66">
        <v>2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2</v>
      </c>
      <c r="K40" s="66">
        <v>2</v>
      </c>
      <c r="L40" s="66">
        <v>2</v>
      </c>
      <c r="M40" s="66">
        <v>0</v>
      </c>
      <c r="O40" s="70"/>
    </row>
    <row r="41" spans="1:15" ht="15.75" customHeight="1" x14ac:dyDescent="0.15">
      <c r="A41" s="27" t="s">
        <v>19</v>
      </c>
      <c r="B41" s="28" t="s">
        <v>106</v>
      </c>
      <c r="C41" s="66">
        <v>2</v>
      </c>
      <c r="D41" s="66">
        <v>2</v>
      </c>
      <c r="E41" s="66">
        <v>2</v>
      </c>
      <c r="F41" s="66">
        <v>0</v>
      </c>
      <c r="G41" s="66">
        <v>1</v>
      </c>
      <c r="H41" s="66">
        <v>0</v>
      </c>
      <c r="I41" s="66">
        <v>0</v>
      </c>
      <c r="J41" s="66">
        <v>0</v>
      </c>
      <c r="K41" s="66">
        <v>2</v>
      </c>
      <c r="L41" s="66">
        <v>2</v>
      </c>
      <c r="M41" s="66">
        <v>0</v>
      </c>
      <c r="O41" s="70"/>
    </row>
    <row r="42" spans="1:15" ht="15.75" customHeight="1" x14ac:dyDescent="0.15">
      <c r="A42" s="27" t="s">
        <v>19</v>
      </c>
      <c r="B42" s="28" t="s">
        <v>107</v>
      </c>
      <c r="C42" s="66">
        <v>0</v>
      </c>
      <c r="D42" s="66">
        <v>0</v>
      </c>
      <c r="E42" s="66">
        <v>1</v>
      </c>
      <c r="F42" s="66">
        <v>1</v>
      </c>
      <c r="G42" s="66">
        <v>0</v>
      </c>
      <c r="H42" s="66">
        <v>0</v>
      </c>
      <c r="I42" s="66">
        <v>0</v>
      </c>
      <c r="J42" s="66">
        <v>0</v>
      </c>
      <c r="K42" s="66">
        <v>1</v>
      </c>
      <c r="L42" s="66">
        <v>1</v>
      </c>
      <c r="M42" s="66">
        <v>0</v>
      </c>
      <c r="O42" s="70"/>
    </row>
    <row r="43" spans="1:15" ht="15.75" customHeight="1" x14ac:dyDescent="0.15">
      <c r="A43" s="27" t="s">
        <v>19</v>
      </c>
      <c r="B43" s="28" t="s">
        <v>108</v>
      </c>
      <c r="C43" s="66">
        <v>1</v>
      </c>
      <c r="D43" s="66">
        <v>0</v>
      </c>
      <c r="E43" s="66">
        <v>1</v>
      </c>
      <c r="F43" s="66">
        <v>0</v>
      </c>
      <c r="G43" s="66">
        <v>1</v>
      </c>
      <c r="H43" s="66">
        <v>1</v>
      </c>
      <c r="I43" s="66">
        <v>0</v>
      </c>
      <c r="J43" s="66">
        <v>0</v>
      </c>
      <c r="K43" s="66">
        <v>0</v>
      </c>
      <c r="L43" s="66">
        <v>0</v>
      </c>
      <c r="M43" s="66">
        <v>1</v>
      </c>
      <c r="O43" s="70"/>
    </row>
    <row r="44" spans="1:15" ht="15.75" customHeight="1" x14ac:dyDescent="0.15">
      <c r="A44" s="27" t="s">
        <v>19</v>
      </c>
      <c r="B44" s="28" t="s">
        <v>109</v>
      </c>
      <c r="C44" s="66">
        <v>1</v>
      </c>
      <c r="D44" s="66">
        <v>1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1</v>
      </c>
      <c r="L44" s="66">
        <v>1</v>
      </c>
      <c r="M44" s="66">
        <v>0</v>
      </c>
      <c r="O44" s="70"/>
    </row>
    <row r="45" spans="1:15" ht="15.75" customHeight="1" x14ac:dyDescent="0.15">
      <c r="A45" s="27" t="s">
        <v>19</v>
      </c>
      <c r="B45" s="28" t="s">
        <v>110</v>
      </c>
      <c r="C45" s="66">
        <v>0</v>
      </c>
      <c r="D45" s="66">
        <v>2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2</v>
      </c>
      <c r="L45" s="66">
        <v>2</v>
      </c>
      <c r="M45" s="66">
        <v>0</v>
      </c>
      <c r="O45" s="70"/>
    </row>
    <row r="46" spans="1:15" ht="15.75" customHeight="1" x14ac:dyDescent="0.15">
      <c r="A46" s="27" t="s">
        <v>19</v>
      </c>
      <c r="B46" s="28" t="s">
        <v>111</v>
      </c>
      <c r="C46" s="66">
        <v>1</v>
      </c>
      <c r="D46" s="66">
        <v>0</v>
      </c>
      <c r="E46" s="66">
        <v>0</v>
      </c>
      <c r="F46" s="66">
        <v>1</v>
      </c>
      <c r="G46" s="66">
        <v>0</v>
      </c>
      <c r="H46" s="66">
        <v>0</v>
      </c>
      <c r="I46" s="66">
        <v>0</v>
      </c>
      <c r="J46" s="66">
        <v>0</v>
      </c>
      <c r="K46" s="66">
        <v>1</v>
      </c>
      <c r="L46" s="66">
        <v>1</v>
      </c>
      <c r="M46" s="66">
        <v>0</v>
      </c>
      <c r="O46" s="70"/>
    </row>
    <row r="47" spans="1:15" ht="15.75" customHeight="1" x14ac:dyDescent="0.15">
      <c r="A47" s="27" t="s">
        <v>19</v>
      </c>
      <c r="B47" s="28" t="s">
        <v>112</v>
      </c>
      <c r="C47" s="66">
        <v>4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4</v>
      </c>
      <c r="L47" s="66">
        <v>4</v>
      </c>
      <c r="M47" s="66">
        <v>0</v>
      </c>
      <c r="O47" s="70"/>
    </row>
    <row r="48" spans="1:15" ht="15.75" customHeight="1" x14ac:dyDescent="0.15">
      <c r="A48" s="27" t="s">
        <v>19</v>
      </c>
      <c r="B48" s="28" t="s">
        <v>113</v>
      </c>
      <c r="C48" s="66">
        <v>0</v>
      </c>
      <c r="D48" s="66">
        <v>0</v>
      </c>
      <c r="E48" s="66">
        <v>1</v>
      </c>
      <c r="F48" s="66">
        <v>0</v>
      </c>
      <c r="G48" s="66">
        <v>1</v>
      </c>
      <c r="H48" s="66">
        <v>0</v>
      </c>
      <c r="I48" s="66">
        <v>0</v>
      </c>
      <c r="J48" s="66">
        <v>0</v>
      </c>
      <c r="K48" s="66">
        <v>1</v>
      </c>
      <c r="L48" s="66">
        <v>1</v>
      </c>
      <c r="M48" s="66">
        <v>0</v>
      </c>
      <c r="O48" s="70"/>
    </row>
    <row r="49" spans="1:15" ht="15.75" customHeight="1" x14ac:dyDescent="0.15">
      <c r="A49" s="27" t="s">
        <v>19</v>
      </c>
      <c r="B49" s="28" t="s">
        <v>114</v>
      </c>
      <c r="C49" s="66">
        <v>1</v>
      </c>
      <c r="D49" s="66">
        <v>1</v>
      </c>
      <c r="E49" s="66">
        <v>1</v>
      </c>
      <c r="F49" s="66">
        <v>1</v>
      </c>
      <c r="G49" s="66">
        <v>0</v>
      </c>
      <c r="H49" s="66">
        <v>0</v>
      </c>
      <c r="I49" s="66">
        <v>0</v>
      </c>
      <c r="J49" s="66">
        <v>0</v>
      </c>
      <c r="K49" s="66">
        <v>1</v>
      </c>
      <c r="L49" s="66">
        <v>1</v>
      </c>
      <c r="M49" s="66">
        <v>0</v>
      </c>
      <c r="O49" s="70"/>
    </row>
    <row r="50" spans="1:15" ht="15.75" customHeight="1" x14ac:dyDescent="0.15">
      <c r="A50" s="27" t="s">
        <v>19</v>
      </c>
      <c r="B50" s="28" t="s">
        <v>115</v>
      </c>
      <c r="C50" s="66">
        <v>1</v>
      </c>
      <c r="D50" s="66">
        <v>0</v>
      </c>
      <c r="E50" s="66">
        <v>1</v>
      </c>
      <c r="F50" s="66">
        <v>1</v>
      </c>
      <c r="G50" s="66">
        <v>0</v>
      </c>
      <c r="H50" s="66">
        <v>0</v>
      </c>
      <c r="I50" s="66">
        <v>0</v>
      </c>
      <c r="J50" s="66">
        <v>0</v>
      </c>
      <c r="K50" s="66">
        <v>1</v>
      </c>
      <c r="L50" s="66">
        <v>1</v>
      </c>
      <c r="M50" s="66">
        <v>0</v>
      </c>
      <c r="O50" s="70"/>
    </row>
    <row r="51" spans="1:15" ht="15.75" customHeight="1" x14ac:dyDescent="0.15">
      <c r="A51" s="27" t="s">
        <v>19</v>
      </c>
      <c r="B51" s="28" t="s">
        <v>116</v>
      </c>
      <c r="C51" s="66">
        <v>0</v>
      </c>
      <c r="D51" s="66">
        <v>1</v>
      </c>
      <c r="E51" s="66">
        <v>1</v>
      </c>
      <c r="F51" s="66">
        <v>0</v>
      </c>
      <c r="G51" s="66">
        <v>0</v>
      </c>
      <c r="H51" s="66">
        <v>1</v>
      </c>
      <c r="I51" s="66">
        <v>0</v>
      </c>
      <c r="J51" s="66">
        <v>0</v>
      </c>
      <c r="K51" s="66">
        <v>1</v>
      </c>
      <c r="L51" s="66">
        <v>1</v>
      </c>
      <c r="M51" s="66">
        <v>1</v>
      </c>
      <c r="O51" s="70"/>
    </row>
    <row r="52" spans="1:15" ht="15.75" customHeight="1" x14ac:dyDescent="0.15">
      <c r="A52" s="27" t="s">
        <v>19</v>
      </c>
      <c r="B52" s="28" t="s">
        <v>117</v>
      </c>
      <c r="C52" s="66">
        <v>0</v>
      </c>
      <c r="D52" s="66">
        <v>1</v>
      </c>
      <c r="E52" s="66">
        <v>1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1</v>
      </c>
      <c r="L52" s="66">
        <v>1</v>
      </c>
      <c r="M52" s="66">
        <v>0</v>
      </c>
      <c r="O52" s="70"/>
    </row>
    <row r="53" spans="1:15" ht="15.75" customHeight="1" x14ac:dyDescent="0.15">
      <c r="A53" s="27" t="s">
        <v>19</v>
      </c>
      <c r="B53" s="28" t="s">
        <v>118</v>
      </c>
      <c r="C53" s="66">
        <v>2</v>
      </c>
      <c r="D53" s="66">
        <v>2</v>
      </c>
      <c r="E53" s="66">
        <v>2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2</v>
      </c>
      <c r="L53" s="66">
        <v>2</v>
      </c>
      <c r="M53" s="66">
        <v>0</v>
      </c>
      <c r="O53" s="70"/>
    </row>
    <row r="54" spans="1:15" ht="15.75" customHeight="1" x14ac:dyDescent="0.15">
      <c r="A54" s="27" t="s">
        <v>19</v>
      </c>
      <c r="B54" s="28" t="s">
        <v>119</v>
      </c>
      <c r="C54" s="66">
        <v>0</v>
      </c>
      <c r="D54" s="66">
        <v>0</v>
      </c>
      <c r="E54" s="66">
        <v>1</v>
      </c>
      <c r="F54" s="66">
        <v>1</v>
      </c>
      <c r="G54" s="66">
        <v>0</v>
      </c>
      <c r="H54" s="66">
        <v>0</v>
      </c>
      <c r="I54" s="66">
        <v>1</v>
      </c>
      <c r="J54" s="66">
        <v>0</v>
      </c>
      <c r="K54" s="66">
        <v>1</v>
      </c>
      <c r="L54" s="66">
        <v>0</v>
      </c>
      <c r="M54" s="66">
        <v>0</v>
      </c>
      <c r="O54" s="70"/>
    </row>
    <row r="55" spans="1:15" ht="15.75" customHeight="1" x14ac:dyDescent="0.15">
      <c r="A55" s="27" t="s">
        <v>19</v>
      </c>
      <c r="B55" s="28" t="s">
        <v>120</v>
      </c>
      <c r="C55" s="66">
        <v>1</v>
      </c>
      <c r="D55" s="66">
        <v>1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1</v>
      </c>
      <c r="L55" s="66">
        <v>1</v>
      </c>
      <c r="M55" s="66">
        <v>0</v>
      </c>
      <c r="O55" s="70"/>
    </row>
    <row r="56" spans="1:15" ht="15.75" customHeight="1" x14ac:dyDescent="0.15">
      <c r="A56" s="27" t="s">
        <v>19</v>
      </c>
      <c r="B56" s="28" t="s">
        <v>121</v>
      </c>
      <c r="C56" s="66">
        <v>0</v>
      </c>
      <c r="D56" s="66">
        <v>1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1</v>
      </c>
      <c r="L56" s="66">
        <v>0</v>
      </c>
      <c r="M56" s="66">
        <v>0</v>
      </c>
      <c r="O56" s="70"/>
    </row>
    <row r="57" spans="1:15" ht="15.75" customHeight="1" x14ac:dyDescent="0.15">
      <c r="A57" s="27" t="s">
        <v>19</v>
      </c>
      <c r="B57" s="28" t="s">
        <v>122</v>
      </c>
      <c r="C57" s="66">
        <v>0</v>
      </c>
      <c r="D57" s="66">
        <v>1</v>
      </c>
      <c r="E57" s="66">
        <v>1</v>
      </c>
      <c r="F57" s="66">
        <v>0</v>
      </c>
      <c r="G57" s="66">
        <v>1</v>
      </c>
      <c r="H57" s="66">
        <v>0</v>
      </c>
      <c r="I57" s="66">
        <v>0</v>
      </c>
      <c r="J57" s="66">
        <v>0</v>
      </c>
      <c r="K57" s="66">
        <v>1</v>
      </c>
      <c r="L57" s="66">
        <v>1</v>
      </c>
      <c r="M57" s="66">
        <v>0</v>
      </c>
      <c r="O57" s="70"/>
    </row>
    <row r="58" spans="1:15" ht="15.75" customHeight="1" x14ac:dyDescent="0.15">
      <c r="A58" s="27" t="s">
        <v>19</v>
      </c>
      <c r="B58" s="28" t="s">
        <v>123</v>
      </c>
      <c r="C58" s="66">
        <v>2</v>
      </c>
      <c r="D58" s="66">
        <v>0</v>
      </c>
      <c r="E58" s="66">
        <v>1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2</v>
      </c>
      <c r="L58" s="66">
        <v>1</v>
      </c>
      <c r="M58" s="66">
        <v>0</v>
      </c>
      <c r="O58" s="70"/>
    </row>
    <row r="59" spans="1:15" ht="15.75" customHeight="1" x14ac:dyDescent="0.15">
      <c r="A59" s="27" t="s">
        <v>19</v>
      </c>
      <c r="B59" s="28" t="s">
        <v>124</v>
      </c>
      <c r="C59" s="66">
        <v>0</v>
      </c>
      <c r="D59" s="66">
        <v>1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1</v>
      </c>
      <c r="L59" s="66">
        <v>0</v>
      </c>
      <c r="M59" s="66">
        <v>0</v>
      </c>
      <c r="O59" s="70"/>
    </row>
    <row r="60" spans="1:15" ht="15.75" customHeight="1" x14ac:dyDescent="0.15">
      <c r="A60" s="27" t="s">
        <v>19</v>
      </c>
      <c r="B60" s="28" t="s">
        <v>125</v>
      </c>
      <c r="C60" s="66">
        <v>0</v>
      </c>
      <c r="D60" s="66">
        <v>1</v>
      </c>
      <c r="E60" s="66">
        <v>1</v>
      </c>
      <c r="F60" s="66">
        <v>1</v>
      </c>
      <c r="G60" s="66">
        <v>0</v>
      </c>
      <c r="H60" s="66">
        <v>0</v>
      </c>
      <c r="I60" s="66">
        <v>0</v>
      </c>
      <c r="J60" s="66">
        <v>0</v>
      </c>
      <c r="K60" s="66">
        <v>1</v>
      </c>
      <c r="L60" s="66">
        <v>1</v>
      </c>
      <c r="M60" s="66">
        <v>0</v>
      </c>
      <c r="O60" s="70"/>
    </row>
    <row r="61" spans="1:15" ht="15.75" customHeight="1" x14ac:dyDescent="0.15">
      <c r="A61" s="27" t="s">
        <v>19</v>
      </c>
      <c r="B61" s="28" t="s">
        <v>126</v>
      </c>
      <c r="C61" s="66">
        <v>0</v>
      </c>
      <c r="D61" s="66">
        <v>1</v>
      </c>
      <c r="E61" s="66">
        <v>1</v>
      </c>
      <c r="F61" s="66">
        <v>1</v>
      </c>
      <c r="G61" s="66">
        <v>0</v>
      </c>
      <c r="H61" s="66">
        <v>0</v>
      </c>
      <c r="I61" s="66">
        <v>0</v>
      </c>
      <c r="J61" s="66">
        <v>0</v>
      </c>
      <c r="K61" s="66">
        <v>1</v>
      </c>
      <c r="L61" s="66">
        <v>1</v>
      </c>
      <c r="M61" s="66">
        <v>0</v>
      </c>
      <c r="O61" s="70"/>
    </row>
    <row r="62" spans="1:15" ht="15.75" customHeight="1" x14ac:dyDescent="0.15">
      <c r="A62" s="27" t="s">
        <v>20</v>
      </c>
      <c r="B62" s="28" t="s">
        <v>127</v>
      </c>
      <c r="C62" s="66">
        <v>1</v>
      </c>
      <c r="D62" s="66">
        <v>1</v>
      </c>
      <c r="E62" s="66">
        <v>1</v>
      </c>
      <c r="F62" s="66">
        <v>1</v>
      </c>
      <c r="G62" s="66">
        <v>1</v>
      </c>
      <c r="H62" s="66">
        <v>0</v>
      </c>
      <c r="I62" s="66">
        <v>1</v>
      </c>
      <c r="J62" s="66">
        <v>0</v>
      </c>
      <c r="K62" s="66">
        <v>1</v>
      </c>
      <c r="L62" s="66">
        <v>1</v>
      </c>
      <c r="M62" s="66">
        <v>1</v>
      </c>
      <c r="O62" s="70"/>
    </row>
    <row r="63" spans="1:15" ht="15.75" customHeight="1" x14ac:dyDescent="0.15">
      <c r="A63" s="27" t="s">
        <v>20</v>
      </c>
      <c r="B63" s="28" t="s">
        <v>128</v>
      </c>
      <c r="C63" s="66">
        <v>0</v>
      </c>
      <c r="D63" s="66">
        <v>4</v>
      </c>
      <c r="E63" s="66">
        <v>0</v>
      </c>
      <c r="F63" s="66">
        <v>0</v>
      </c>
      <c r="G63" s="66">
        <v>0</v>
      </c>
      <c r="H63" s="66">
        <v>4</v>
      </c>
      <c r="I63" s="66">
        <v>0</v>
      </c>
      <c r="J63" s="66">
        <v>0</v>
      </c>
      <c r="K63" s="66">
        <v>4</v>
      </c>
      <c r="L63" s="66">
        <v>4</v>
      </c>
      <c r="M63" s="66">
        <v>0</v>
      </c>
      <c r="O63" s="70"/>
    </row>
    <row r="64" spans="1:15" ht="15.75" customHeight="1" x14ac:dyDescent="0.15">
      <c r="A64" s="27" t="s">
        <v>20</v>
      </c>
      <c r="B64" s="28" t="s">
        <v>129</v>
      </c>
      <c r="C64" s="66">
        <v>13</v>
      </c>
      <c r="D64" s="66">
        <v>2</v>
      </c>
      <c r="E64" s="66">
        <v>10</v>
      </c>
      <c r="F64" s="66">
        <v>13</v>
      </c>
      <c r="G64" s="66">
        <v>1</v>
      </c>
      <c r="H64" s="66">
        <v>0</v>
      </c>
      <c r="I64" s="66">
        <v>0</v>
      </c>
      <c r="J64" s="66">
        <v>0</v>
      </c>
      <c r="K64" s="66">
        <v>13</v>
      </c>
      <c r="L64" s="66">
        <v>13</v>
      </c>
      <c r="M64" s="66">
        <v>0</v>
      </c>
      <c r="O64" s="70"/>
    </row>
    <row r="65" spans="1:15" ht="15.75" customHeight="1" x14ac:dyDescent="0.15">
      <c r="A65" s="27" t="s">
        <v>20</v>
      </c>
      <c r="B65" s="28" t="s">
        <v>130</v>
      </c>
      <c r="C65" s="66">
        <v>8</v>
      </c>
      <c r="D65" s="66">
        <v>6</v>
      </c>
      <c r="E65" s="66">
        <v>1</v>
      </c>
      <c r="F65" s="66">
        <v>0</v>
      </c>
      <c r="G65" s="66">
        <v>1</v>
      </c>
      <c r="H65" s="66">
        <v>0</v>
      </c>
      <c r="I65" s="66">
        <v>0</v>
      </c>
      <c r="J65" s="66">
        <v>1</v>
      </c>
      <c r="K65" s="66">
        <v>8</v>
      </c>
      <c r="L65" s="66">
        <v>8</v>
      </c>
      <c r="M65" s="66">
        <v>0</v>
      </c>
      <c r="O65" s="70"/>
    </row>
    <row r="66" spans="1:15" ht="15.75" customHeight="1" x14ac:dyDescent="0.15">
      <c r="A66" s="27" t="s">
        <v>20</v>
      </c>
      <c r="B66" s="28" t="s">
        <v>131</v>
      </c>
      <c r="C66" s="66">
        <v>0</v>
      </c>
      <c r="D66" s="66">
        <v>1</v>
      </c>
      <c r="E66" s="66">
        <v>0</v>
      </c>
      <c r="F66" s="66">
        <v>1</v>
      </c>
      <c r="G66" s="66">
        <v>0</v>
      </c>
      <c r="H66" s="66">
        <v>0</v>
      </c>
      <c r="I66" s="66">
        <v>0</v>
      </c>
      <c r="J66" s="66">
        <v>0</v>
      </c>
      <c r="K66" s="66">
        <v>1</v>
      </c>
      <c r="L66" s="66">
        <v>0</v>
      </c>
      <c r="M66" s="66">
        <v>0</v>
      </c>
      <c r="O66" s="70"/>
    </row>
    <row r="67" spans="1:15" ht="15.75" customHeight="1" x14ac:dyDescent="0.15">
      <c r="A67" s="27" t="s">
        <v>20</v>
      </c>
      <c r="B67" s="28" t="s">
        <v>132</v>
      </c>
      <c r="C67" s="66">
        <v>1</v>
      </c>
      <c r="D67" s="66">
        <v>0</v>
      </c>
      <c r="E67" s="66">
        <v>1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1</v>
      </c>
      <c r="L67" s="66">
        <v>1</v>
      </c>
      <c r="M67" s="66">
        <v>0</v>
      </c>
      <c r="O67" s="70"/>
    </row>
    <row r="68" spans="1:15" ht="15.75" customHeight="1" x14ac:dyDescent="0.15">
      <c r="A68" s="27" t="s">
        <v>20</v>
      </c>
      <c r="B68" s="28" t="s">
        <v>133</v>
      </c>
      <c r="C68" s="66">
        <v>1</v>
      </c>
      <c r="D68" s="66">
        <v>0</v>
      </c>
      <c r="E68" s="66">
        <v>1</v>
      </c>
      <c r="F68" s="66">
        <v>0</v>
      </c>
      <c r="G68" s="66">
        <v>0</v>
      </c>
      <c r="H68" s="66">
        <v>0</v>
      </c>
      <c r="I68" s="66">
        <v>0</v>
      </c>
      <c r="J68" s="66">
        <v>1</v>
      </c>
      <c r="K68" s="66">
        <v>0</v>
      </c>
      <c r="L68" s="66">
        <v>0</v>
      </c>
      <c r="M68" s="66">
        <v>1</v>
      </c>
      <c r="O68" s="70"/>
    </row>
    <row r="69" spans="1:15" ht="15.75" customHeight="1" x14ac:dyDescent="0.15">
      <c r="A69" s="27" t="s">
        <v>20</v>
      </c>
      <c r="B69" s="28" t="s">
        <v>134</v>
      </c>
      <c r="C69" s="66">
        <v>1</v>
      </c>
      <c r="D69" s="66">
        <v>0</v>
      </c>
      <c r="E69" s="66">
        <v>1</v>
      </c>
      <c r="F69" s="66">
        <v>1</v>
      </c>
      <c r="G69" s="66">
        <v>1</v>
      </c>
      <c r="H69" s="66">
        <v>0</v>
      </c>
      <c r="I69" s="66">
        <v>0</v>
      </c>
      <c r="J69" s="66">
        <v>2</v>
      </c>
      <c r="K69" s="66">
        <v>1</v>
      </c>
      <c r="L69" s="66">
        <v>2</v>
      </c>
      <c r="M69" s="66">
        <v>0</v>
      </c>
      <c r="O69" s="70"/>
    </row>
    <row r="70" spans="1:15" ht="15.75" customHeight="1" x14ac:dyDescent="0.15">
      <c r="A70" s="27" t="s">
        <v>21</v>
      </c>
      <c r="B70" s="28" t="s">
        <v>135</v>
      </c>
      <c r="C70" s="66">
        <v>2</v>
      </c>
      <c r="D70" s="66">
        <v>1</v>
      </c>
      <c r="E70" s="66">
        <v>1</v>
      </c>
      <c r="F70" s="66">
        <v>1</v>
      </c>
      <c r="G70" s="66">
        <v>1</v>
      </c>
      <c r="H70" s="66">
        <v>0</v>
      </c>
      <c r="I70" s="66">
        <v>0</v>
      </c>
      <c r="J70" s="66">
        <v>0</v>
      </c>
      <c r="K70" s="66">
        <v>2</v>
      </c>
      <c r="L70" s="66">
        <v>0</v>
      </c>
      <c r="M70" s="66">
        <v>0</v>
      </c>
      <c r="O70" s="70"/>
    </row>
    <row r="71" spans="1:15" ht="15.75" customHeight="1" x14ac:dyDescent="0.15">
      <c r="A71" s="27" t="s">
        <v>21</v>
      </c>
      <c r="B71" s="28" t="s">
        <v>136</v>
      </c>
      <c r="C71" s="66">
        <v>1</v>
      </c>
      <c r="D71" s="66">
        <v>1</v>
      </c>
      <c r="E71" s="66">
        <v>0</v>
      </c>
      <c r="F71" s="66">
        <v>1</v>
      </c>
      <c r="G71" s="66">
        <v>0</v>
      </c>
      <c r="H71" s="66">
        <v>0</v>
      </c>
      <c r="I71" s="66">
        <v>0</v>
      </c>
      <c r="J71" s="66">
        <v>0</v>
      </c>
      <c r="K71" s="66">
        <v>1</v>
      </c>
      <c r="L71" s="66">
        <v>1</v>
      </c>
      <c r="M71" s="66">
        <v>0</v>
      </c>
      <c r="O71" s="70"/>
    </row>
    <row r="72" spans="1:15" ht="15.75" customHeight="1" x14ac:dyDescent="0.15">
      <c r="A72" s="27" t="s">
        <v>21</v>
      </c>
      <c r="B72" s="28" t="s">
        <v>137</v>
      </c>
      <c r="C72" s="66">
        <v>0</v>
      </c>
      <c r="D72" s="66">
        <v>0</v>
      </c>
      <c r="E72" s="66">
        <v>0</v>
      </c>
      <c r="F72" s="66">
        <v>0</v>
      </c>
      <c r="G72" s="66">
        <v>1</v>
      </c>
      <c r="H72" s="66">
        <v>1</v>
      </c>
      <c r="I72" s="66">
        <v>0</v>
      </c>
      <c r="J72" s="66">
        <v>0</v>
      </c>
      <c r="K72" s="66">
        <v>1</v>
      </c>
      <c r="L72" s="66">
        <v>1</v>
      </c>
      <c r="M72" s="66">
        <v>0</v>
      </c>
      <c r="O72" s="70"/>
    </row>
    <row r="73" spans="1:15" ht="15.75" customHeight="1" x14ac:dyDescent="0.15">
      <c r="A73" s="27" t="s">
        <v>21</v>
      </c>
      <c r="B73" s="28" t="s">
        <v>138</v>
      </c>
      <c r="C73" s="66">
        <v>1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1</v>
      </c>
      <c r="K73" s="66">
        <v>0</v>
      </c>
      <c r="L73" s="66">
        <v>0</v>
      </c>
      <c r="M73" s="66">
        <v>1</v>
      </c>
      <c r="O73" s="70"/>
    </row>
    <row r="74" spans="1:15" ht="15.75" customHeight="1" x14ac:dyDescent="0.15">
      <c r="A74" s="27" t="s">
        <v>21</v>
      </c>
      <c r="B74" s="28" t="s">
        <v>139</v>
      </c>
      <c r="C74" s="66">
        <v>1</v>
      </c>
      <c r="D74" s="66">
        <v>1</v>
      </c>
      <c r="E74" s="66">
        <v>1</v>
      </c>
      <c r="F74" s="66">
        <v>1</v>
      </c>
      <c r="G74" s="66">
        <v>0</v>
      </c>
      <c r="H74" s="66">
        <v>0</v>
      </c>
      <c r="I74" s="66">
        <v>0</v>
      </c>
      <c r="J74" s="66">
        <v>0</v>
      </c>
      <c r="K74" s="66">
        <v>1</v>
      </c>
      <c r="L74" s="66">
        <v>1</v>
      </c>
      <c r="M74" s="66">
        <v>1</v>
      </c>
      <c r="O74" s="70"/>
    </row>
    <row r="75" spans="1:15" ht="15.75" customHeight="1" x14ac:dyDescent="0.15">
      <c r="A75" s="27" t="s">
        <v>21</v>
      </c>
      <c r="B75" s="28" t="s">
        <v>140</v>
      </c>
      <c r="C75" s="66">
        <v>0</v>
      </c>
      <c r="D75" s="66">
        <v>0</v>
      </c>
      <c r="E75" s="66">
        <v>0</v>
      </c>
      <c r="F75" s="66">
        <v>1</v>
      </c>
      <c r="G75" s="66">
        <v>0</v>
      </c>
      <c r="H75" s="66">
        <v>0</v>
      </c>
      <c r="I75" s="66">
        <v>0</v>
      </c>
      <c r="J75" s="66">
        <v>1</v>
      </c>
      <c r="K75" s="66">
        <v>1</v>
      </c>
      <c r="L75" s="66">
        <v>0</v>
      </c>
      <c r="M75" s="66">
        <v>0</v>
      </c>
      <c r="O75" s="70"/>
    </row>
    <row r="76" spans="1:15" ht="15.75" customHeight="1" x14ac:dyDescent="0.15">
      <c r="A76" s="27" t="s">
        <v>21</v>
      </c>
      <c r="B76" s="28" t="s">
        <v>141</v>
      </c>
      <c r="C76" s="66">
        <v>1</v>
      </c>
      <c r="D76" s="66">
        <v>1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1</v>
      </c>
      <c r="L76" s="66">
        <v>1</v>
      </c>
      <c r="M76" s="66">
        <v>0</v>
      </c>
      <c r="O76" s="70"/>
    </row>
    <row r="77" spans="1:15" ht="15.75" customHeight="1" x14ac:dyDescent="0.15">
      <c r="A77" s="27" t="s">
        <v>22</v>
      </c>
      <c r="B77" s="28" t="s">
        <v>142</v>
      </c>
      <c r="C77" s="66">
        <v>3</v>
      </c>
      <c r="D77" s="66">
        <v>0</v>
      </c>
      <c r="E77" s="66">
        <v>0</v>
      </c>
      <c r="F77" s="66">
        <v>3</v>
      </c>
      <c r="G77" s="66">
        <v>0</v>
      </c>
      <c r="H77" s="66">
        <v>0</v>
      </c>
      <c r="I77" s="66">
        <v>0</v>
      </c>
      <c r="J77" s="66">
        <v>0</v>
      </c>
      <c r="K77" s="66">
        <v>3</v>
      </c>
      <c r="L77" s="66">
        <v>3</v>
      </c>
      <c r="M77" s="66">
        <v>0</v>
      </c>
      <c r="O77" s="70"/>
    </row>
    <row r="78" spans="1:15" ht="15.75" customHeight="1" x14ac:dyDescent="0.15">
      <c r="A78" s="27" t="s">
        <v>22</v>
      </c>
      <c r="B78" s="28" t="s">
        <v>143</v>
      </c>
      <c r="C78" s="66">
        <v>2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1</v>
      </c>
      <c r="K78" s="66">
        <v>0</v>
      </c>
      <c r="L78" s="66">
        <v>0</v>
      </c>
      <c r="M78" s="66">
        <v>3</v>
      </c>
      <c r="O78" s="70"/>
    </row>
    <row r="79" spans="1:15" ht="15.75" customHeight="1" x14ac:dyDescent="0.15">
      <c r="A79" s="27" t="s">
        <v>22</v>
      </c>
      <c r="B79" s="28" t="s">
        <v>144</v>
      </c>
      <c r="C79" s="66">
        <v>0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O79" s="70"/>
    </row>
    <row r="80" spans="1:15" ht="15.75" customHeight="1" x14ac:dyDescent="0.15">
      <c r="A80" s="27" t="s">
        <v>22</v>
      </c>
      <c r="B80" s="28" t="s">
        <v>145</v>
      </c>
      <c r="C80" s="66">
        <v>1</v>
      </c>
      <c r="D80" s="66">
        <v>0</v>
      </c>
      <c r="E80" s="66">
        <v>1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1</v>
      </c>
      <c r="L80" s="66">
        <v>1</v>
      </c>
      <c r="M80" s="66">
        <v>0</v>
      </c>
      <c r="O80" s="70"/>
    </row>
    <row r="81" spans="1:15" ht="15.75" customHeight="1" x14ac:dyDescent="0.15">
      <c r="A81" s="27" t="s">
        <v>22</v>
      </c>
      <c r="B81" s="28" t="s">
        <v>146</v>
      </c>
      <c r="C81" s="66">
        <v>1</v>
      </c>
      <c r="D81" s="66">
        <v>0</v>
      </c>
      <c r="E81" s="66">
        <v>0</v>
      </c>
      <c r="F81" s="66">
        <v>1</v>
      </c>
      <c r="G81" s="66">
        <v>0</v>
      </c>
      <c r="H81" s="66">
        <v>0</v>
      </c>
      <c r="I81" s="66">
        <v>0</v>
      </c>
      <c r="J81" s="66">
        <v>0</v>
      </c>
      <c r="K81" s="66">
        <v>1</v>
      </c>
      <c r="L81" s="66">
        <v>1</v>
      </c>
      <c r="M81" s="66">
        <v>0</v>
      </c>
      <c r="O81" s="70"/>
    </row>
    <row r="82" spans="1:15" ht="15.75" customHeight="1" x14ac:dyDescent="0.15">
      <c r="A82" s="27" t="s">
        <v>22</v>
      </c>
      <c r="B82" s="28" t="s">
        <v>147</v>
      </c>
      <c r="C82" s="66">
        <v>1</v>
      </c>
      <c r="D82" s="66">
        <v>1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1</v>
      </c>
      <c r="L82" s="66">
        <v>0</v>
      </c>
      <c r="M82" s="66">
        <v>0</v>
      </c>
      <c r="O82" s="70"/>
    </row>
    <row r="83" spans="1:15" ht="15.75" customHeight="1" x14ac:dyDescent="0.15">
      <c r="A83" s="27" t="s">
        <v>22</v>
      </c>
      <c r="B83" s="28" t="s">
        <v>148</v>
      </c>
      <c r="C83" s="66">
        <v>1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1</v>
      </c>
      <c r="L83" s="66">
        <v>0</v>
      </c>
      <c r="M83" s="66">
        <v>0</v>
      </c>
      <c r="O83" s="70"/>
    </row>
    <row r="84" spans="1:15" ht="15.75" customHeight="1" x14ac:dyDescent="0.15">
      <c r="A84" s="27" t="s">
        <v>23</v>
      </c>
      <c r="B84" s="28" t="s">
        <v>149</v>
      </c>
      <c r="C84" s="66">
        <v>2</v>
      </c>
      <c r="D84" s="66">
        <v>2</v>
      </c>
      <c r="E84" s="66">
        <v>0</v>
      </c>
      <c r="F84" s="66">
        <v>0</v>
      </c>
      <c r="G84" s="66">
        <v>0</v>
      </c>
      <c r="H84" s="66">
        <v>2</v>
      </c>
      <c r="I84" s="66">
        <v>0</v>
      </c>
      <c r="J84" s="66">
        <v>0</v>
      </c>
      <c r="K84" s="66">
        <v>2</v>
      </c>
      <c r="L84" s="66">
        <v>0</v>
      </c>
      <c r="M84" s="66">
        <v>0</v>
      </c>
      <c r="O84" s="70"/>
    </row>
    <row r="85" spans="1:15" ht="15.75" customHeight="1" x14ac:dyDescent="0.15">
      <c r="A85" s="27" t="s">
        <v>23</v>
      </c>
      <c r="B85" s="28" t="s">
        <v>150</v>
      </c>
      <c r="C85" s="66">
        <v>1</v>
      </c>
      <c r="D85" s="66">
        <v>0</v>
      </c>
      <c r="E85" s="66">
        <v>1</v>
      </c>
      <c r="F85" s="66">
        <v>1</v>
      </c>
      <c r="G85" s="66">
        <v>0</v>
      </c>
      <c r="H85" s="66">
        <v>0</v>
      </c>
      <c r="I85" s="66">
        <v>0</v>
      </c>
      <c r="J85" s="66">
        <v>1</v>
      </c>
      <c r="K85" s="66">
        <v>0</v>
      </c>
      <c r="L85" s="66">
        <v>0</v>
      </c>
      <c r="M85" s="66">
        <v>1</v>
      </c>
      <c r="O85" s="70"/>
    </row>
    <row r="86" spans="1:15" ht="15.75" customHeight="1" x14ac:dyDescent="0.15">
      <c r="A86" s="27" t="s">
        <v>23</v>
      </c>
      <c r="B86" s="28" t="s">
        <v>151</v>
      </c>
      <c r="C86" s="66">
        <v>1</v>
      </c>
      <c r="D86" s="66">
        <v>1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1</v>
      </c>
      <c r="L86" s="66">
        <v>1</v>
      </c>
      <c r="M86" s="66">
        <v>0</v>
      </c>
      <c r="O86" s="70"/>
    </row>
    <row r="87" spans="1:15" ht="15.75" customHeight="1" x14ac:dyDescent="0.15">
      <c r="A87" s="27" t="s">
        <v>23</v>
      </c>
      <c r="B87" s="28" t="s">
        <v>152</v>
      </c>
      <c r="C87" s="66">
        <v>1</v>
      </c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1</v>
      </c>
      <c r="L87" s="66">
        <v>1</v>
      </c>
      <c r="M87" s="66">
        <v>0</v>
      </c>
      <c r="O87" s="70"/>
    </row>
    <row r="88" spans="1:15" ht="15.75" customHeight="1" x14ac:dyDescent="0.15">
      <c r="A88" s="27" t="s">
        <v>23</v>
      </c>
      <c r="B88" s="28" t="s">
        <v>153</v>
      </c>
      <c r="C88" s="66">
        <v>4</v>
      </c>
      <c r="D88" s="66">
        <v>16</v>
      </c>
      <c r="E88" s="66">
        <v>28</v>
      </c>
      <c r="F88" s="66">
        <v>2</v>
      </c>
      <c r="G88" s="66">
        <v>9</v>
      </c>
      <c r="H88" s="66">
        <v>0</v>
      </c>
      <c r="I88" s="66">
        <v>0</v>
      </c>
      <c r="J88" s="66">
        <v>0</v>
      </c>
      <c r="K88" s="66">
        <v>32</v>
      </c>
      <c r="L88" s="66">
        <v>1</v>
      </c>
      <c r="M88" s="66">
        <v>0</v>
      </c>
      <c r="O88" s="70"/>
    </row>
    <row r="89" spans="1:15" ht="15.75" customHeight="1" x14ac:dyDescent="0.15">
      <c r="A89" s="27" t="s">
        <v>23</v>
      </c>
      <c r="B89" s="28" t="s">
        <v>154</v>
      </c>
      <c r="C89" s="66">
        <v>0</v>
      </c>
      <c r="D89" s="66">
        <v>0</v>
      </c>
      <c r="E89" s="66">
        <v>1</v>
      </c>
      <c r="F89" s="66">
        <v>0</v>
      </c>
      <c r="G89" s="66">
        <v>0</v>
      </c>
      <c r="H89" s="66">
        <v>0</v>
      </c>
      <c r="I89" s="66">
        <v>0</v>
      </c>
      <c r="J89" s="66">
        <v>1</v>
      </c>
      <c r="K89" s="66">
        <v>0</v>
      </c>
      <c r="L89" s="66">
        <v>0</v>
      </c>
      <c r="M89" s="66">
        <v>1</v>
      </c>
      <c r="O89" s="70"/>
    </row>
    <row r="90" spans="1:15" ht="15.75" customHeight="1" x14ac:dyDescent="0.15">
      <c r="A90" s="27" t="s">
        <v>23</v>
      </c>
      <c r="B90" s="28" t="s">
        <v>155</v>
      </c>
      <c r="C90" s="66">
        <v>3</v>
      </c>
      <c r="D90" s="66">
        <v>3</v>
      </c>
      <c r="E90" s="66">
        <v>3</v>
      </c>
      <c r="F90" s="66">
        <v>0</v>
      </c>
      <c r="G90" s="66">
        <v>0</v>
      </c>
      <c r="H90" s="66">
        <v>0</v>
      </c>
      <c r="I90" s="66">
        <v>0</v>
      </c>
      <c r="J90" s="66">
        <v>0</v>
      </c>
      <c r="K90" s="66">
        <v>3</v>
      </c>
      <c r="L90" s="66">
        <v>3</v>
      </c>
      <c r="M90" s="66">
        <v>0</v>
      </c>
      <c r="O90" s="70"/>
    </row>
    <row r="91" spans="1:15" ht="15.75" customHeight="1" x14ac:dyDescent="0.15">
      <c r="A91" s="27" t="s">
        <v>24</v>
      </c>
      <c r="B91" s="28" t="s">
        <v>156</v>
      </c>
      <c r="C91" s="66">
        <v>3</v>
      </c>
      <c r="D91" s="66">
        <v>0</v>
      </c>
      <c r="E91" s="66">
        <v>1</v>
      </c>
      <c r="F91" s="66">
        <v>1</v>
      </c>
      <c r="G91" s="66">
        <v>1</v>
      </c>
      <c r="H91" s="66">
        <v>0</v>
      </c>
      <c r="I91" s="66">
        <v>1</v>
      </c>
      <c r="J91" s="66">
        <v>0</v>
      </c>
      <c r="K91" s="66">
        <v>2</v>
      </c>
      <c r="L91" s="66">
        <v>3</v>
      </c>
      <c r="M91" s="66">
        <v>0</v>
      </c>
      <c r="O91" s="70"/>
    </row>
    <row r="92" spans="1:15" ht="15.75" customHeight="1" x14ac:dyDescent="0.15">
      <c r="A92" s="27" t="s">
        <v>24</v>
      </c>
      <c r="B92" s="28" t="s">
        <v>157</v>
      </c>
      <c r="C92" s="66">
        <v>1</v>
      </c>
      <c r="D92" s="66">
        <v>0</v>
      </c>
      <c r="E92" s="66">
        <v>1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1</v>
      </c>
      <c r="L92" s="66">
        <v>0</v>
      </c>
      <c r="M92" s="66">
        <v>0</v>
      </c>
      <c r="O92" s="70"/>
    </row>
    <row r="93" spans="1:15" ht="15.75" customHeight="1" x14ac:dyDescent="0.15">
      <c r="A93" s="27" t="s">
        <v>24</v>
      </c>
      <c r="B93" s="28" t="s">
        <v>158</v>
      </c>
      <c r="C93" s="66">
        <v>1</v>
      </c>
      <c r="D93" s="66">
        <v>0</v>
      </c>
      <c r="E93" s="66">
        <v>0</v>
      </c>
      <c r="F93" s="66">
        <v>1</v>
      </c>
      <c r="G93" s="66">
        <v>0</v>
      </c>
      <c r="H93" s="66">
        <v>0</v>
      </c>
      <c r="I93" s="66">
        <v>0</v>
      </c>
      <c r="J93" s="66">
        <v>0</v>
      </c>
      <c r="K93" s="66">
        <v>1</v>
      </c>
      <c r="L93" s="66">
        <v>0</v>
      </c>
      <c r="M93" s="66">
        <v>0</v>
      </c>
      <c r="O93" s="70"/>
    </row>
    <row r="94" spans="1:15" ht="15.75" customHeight="1" x14ac:dyDescent="0.15">
      <c r="A94" s="27" t="s">
        <v>24</v>
      </c>
      <c r="B94" s="28" t="s">
        <v>159</v>
      </c>
      <c r="C94" s="66">
        <v>1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1</v>
      </c>
      <c r="O94" s="70"/>
    </row>
    <row r="95" spans="1:15" ht="15.75" customHeight="1" x14ac:dyDescent="0.15">
      <c r="A95" s="27" t="s">
        <v>24</v>
      </c>
      <c r="B95" s="28" t="s">
        <v>160</v>
      </c>
      <c r="C95" s="66">
        <v>1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6">
        <v>1</v>
      </c>
      <c r="M95" s="66">
        <v>0</v>
      </c>
      <c r="O95" s="70"/>
    </row>
    <row r="96" spans="1:15" ht="15.75" customHeight="1" x14ac:dyDescent="0.15">
      <c r="A96" s="27" t="s">
        <v>24</v>
      </c>
      <c r="B96" s="28" t="s">
        <v>161</v>
      </c>
      <c r="C96" s="66">
        <v>0</v>
      </c>
      <c r="D96" s="66">
        <v>0</v>
      </c>
      <c r="E96" s="66">
        <v>1</v>
      </c>
      <c r="F96" s="66">
        <v>1</v>
      </c>
      <c r="G96" s="66">
        <v>1</v>
      </c>
      <c r="H96" s="66">
        <v>1</v>
      </c>
      <c r="I96" s="66">
        <v>1</v>
      </c>
      <c r="J96" s="66">
        <v>0</v>
      </c>
      <c r="K96" s="66">
        <v>1</v>
      </c>
      <c r="L96" s="66">
        <v>0</v>
      </c>
      <c r="M96" s="66">
        <v>0</v>
      </c>
      <c r="O96" s="70"/>
    </row>
    <row r="97" spans="1:15" ht="15.75" customHeight="1" x14ac:dyDescent="0.15">
      <c r="A97" s="27" t="s">
        <v>24</v>
      </c>
      <c r="B97" s="28" t="s">
        <v>162</v>
      </c>
      <c r="C97" s="66">
        <v>2</v>
      </c>
      <c r="D97" s="66">
        <v>2</v>
      </c>
      <c r="E97" s="66">
        <v>0</v>
      </c>
      <c r="F97" s="66">
        <v>1</v>
      </c>
      <c r="G97" s="66">
        <v>0</v>
      </c>
      <c r="H97" s="66">
        <v>2</v>
      </c>
      <c r="I97" s="66">
        <v>0</v>
      </c>
      <c r="J97" s="66">
        <v>2</v>
      </c>
      <c r="K97" s="66">
        <v>2</v>
      </c>
      <c r="L97" s="66">
        <v>2</v>
      </c>
      <c r="M97" s="66">
        <v>0</v>
      </c>
      <c r="O97" s="70"/>
    </row>
    <row r="98" spans="1:15" ht="15.75" customHeight="1" x14ac:dyDescent="0.15">
      <c r="A98" s="27" t="s">
        <v>24</v>
      </c>
      <c r="B98" s="28" t="s">
        <v>163</v>
      </c>
      <c r="C98" s="66">
        <v>1</v>
      </c>
      <c r="D98" s="66">
        <v>0</v>
      </c>
      <c r="E98" s="66">
        <v>1</v>
      </c>
      <c r="F98" s="66">
        <v>0</v>
      </c>
      <c r="G98" s="66">
        <v>1</v>
      </c>
      <c r="H98" s="66">
        <v>0</v>
      </c>
      <c r="I98" s="66">
        <v>0</v>
      </c>
      <c r="J98" s="66">
        <v>0</v>
      </c>
      <c r="K98" s="66">
        <v>1</v>
      </c>
      <c r="L98" s="66">
        <v>1</v>
      </c>
      <c r="M98" s="66">
        <v>0</v>
      </c>
      <c r="O98" s="70"/>
    </row>
    <row r="99" spans="1:15" ht="15.75" customHeight="1" x14ac:dyDescent="0.15">
      <c r="A99" s="27" t="s">
        <v>25</v>
      </c>
      <c r="B99" s="28" t="s">
        <v>164</v>
      </c>
      <c r="C99" s="66">
        <v>1</v>
      </c>
      <c r="D99" s="66">
        <v>1</v>
      </c>
      <c r="E99" s="66">
        <v>0</v>
      </c>
      <c r="F99" s="66">
        <v>1</v>
      </c>
      <c r="G99" s="66">
        <v>0</v>
      </c>
      <c r="H99" s="66">
        <v>1</v>
      </c>
      <c r="I99" s="66">
        <v>0</v>
      </c>
      <c r="J99" s="66">
        <v>0</v>
      </c>
      <c r="K99" s="66">
        <v>1</v>
      </c>
      <c r="L99" s="66">
        <v>0</v>
      </c>
      <c r="M99" s="66">
        <v>0</v>
      </c>
      <c r="O99" s="70"/>
    </row>
    <row r="100" spans="1:15" ht="15.75" customHeight="1" x14ac:dyDescent="0.15">
      <c r="A100" s="27" t="s">
        <v>25</v>
      </c>
      <c r="B100" s="28" t="s">
        <v>165</v>
      </c>
      <c r="C100" s="66">
        <v>1</v>
      </c>
      <c r="D100" s="66">
        <v>1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1</v>
      </c>
      <c r="K100" s="66">
        <v>1</v>
      </c>
      <c r="L100" s="66">
        <v>0</v>
      </c>
      <c r="M100" s="66">
        <v>0</v>
      </c>
      <c r="O100" s="70"/>
    </row>
    <row r="101" spans="1:15" ht="15.75" customHeight="1" x14ac:dyDescent="0.15">
      <c r="A101" s="27" t="s">
        <v>25</v>
      </c>
      <c r="B101" s="28" t="s">
        <v>166</v>
      </c>
      <c r="C101" s="66">
        <v>2</v>
      </c>
      <c r="D101" s="66">
        <v>0</v>
      </c>
      <c r="E101" s="66">
        <v>0</v>
      </c>
      <c r="F101" s="66">
        <v>0</v>
      </c>
      <c r="G101" s="66">
        <v>0</v>
      </c>
      <c r="H101" s="66">
        <v>2</v>
      </c>
      <c r="I101" s="66">
        <v>0</v>
      </c>
      <c r="J101" s="66">
        <v>1</v>
      </c>
      <c r="K101" s="66">
        <v>2</v>
      </c>
      <c r="L101" s="66">
        <v>0</v>
      </c>
      <c r="M101" s="66">
        <v>0</v>
      </c>
      <c r="O101" s="70"/>
    </row>
    <row r="102" spans="1:15" ht="15.75" customHeight="1" x14ac:dyDescent="0.15">
      <c r="A102" s="27" t="s">
        <v>25</v>
      </c>
      <c r="B102" s="28" t="s">
        <v>167</v>
      </c>
      <c r="C102" s="66">
        <v>1</v>
      </c>
      <c r="D102" s="66">
        <v>0</v>
      </c>
      <c r="E102" s="66">
        <v>0</v>
      </c>
      <c r="F102" s="66">
        <v>1</v>
      </c>
      <c r="G102" s="66">
        <v>0</v>
      </c>
      <c r="H102" s="66">
        <v>0</v>
      </c>
      <c r="I102" s="66">
        <v>0</v>
      </c>
      <c r="J102" s="66">
        <v>0</v>
      </c>
      <c r="K102" s="66">
        <v>1</v>
      </c>
      <c r="L102" s="66">
        <v>0</v>
      </c>
      <c r="M102" s="66">
        <v>0</v>
      </c>
      <c r="O102" s="70"/>
    </row>
    <row r="103" spans="1:15" ht="15.75" customHeight="1" x14ac:dyDescent="0.15">
      <c r="A103" s="67" t="s">
        <v>25</v>
      </c>
      <c r="B103" s="28" t="s">
        <v>168</v>
      </c>
      <c r="C103" s="66">
        <v>1</v>
      </c>
      <c r="D103" s="66">
        <v>1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1</v>
      </c>
      <c r="L103" s="66">
        <v>0</v>
      </c>
      <c r="M103" s="66">
        <v>0</v>
      </c>
      <c r="O103" s="70"/>
    </row>
    <row r="104" spans="1:15" ht="15.75" customHeight="1" x14ac:dyDescent="0.15">
      <c r="A104" s="36" t="s">
        <v>4</v>
      </c>
      <c r="B104" s="68">
        <f>COUNTA(B6:B103)</f>
        <v>98</v>
      </c>
      <c r="C104" s="66">
        <f>SUM(C6:C103)</f>
        <v>219</v>
      </c>
      <c r="D104" s="66">
        <f t="shared" ref="D104:M104" si="0">SUM(D6:D103)</f>
        <v>200</v>
      </c>
      <c r="E104" s="66">
        <f t="shared" si="0"/>
        <v>116</v>
      </c>
      <c r="F104" s="66">
        <f t="shared" si="0"/>
        <v>55</v>
      </c>
      <c r="G104" s="66">
        <f>SUM(G6:G103)</f>
        <v>30</v>
      </c>
      <c r="H104" s="66">
        <f t="shared" si="0"/>
        <v>19</v>
      </c>
      <c r="I104" s="66">
        <f t="shared" si="0"/>
        <v>6</v>
      </c>
      <c r="J104" s="66">
        <f t="shared" si="0"/>
        <v>17</v>
      </c>
      <c r="K104" s="66">
        <f t="shared" si="0"/>
        <v>292</v>
      </c>
      <c r="L104" s="66">
        <f t="shared" si="0"/>
        <v>241</v>
      </c>
      <c r="M104" s="66">
        <f t="shared" si="0"/>
        <v>15</v>
      </c>
    </row>
    <row r="105" spans="1:15" ht="15.75" customHeight="1" x14ac:dyDescent="0.15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</row>
  </sheetData>
  <mergeCells count="4">
    <mergeCell ref="A4:A5"/>
    <mergeCell ref="B4:B5"/>
    <mergeCell ref="K4:M4"/>
    <mergeCell ref="C4:J4"/>
  </mergeCells>
  <phoneticPr fontId="2"/>
  <printOptions horizontalCentered="1"/>
  <pageMargins left="0.39370078740157483" right="0.39370078740157483" top="0.51181102362204722" bottom="0.19685039370078741" header="0.31496062992125984" footer="0.31496062992125984"/>
  <pageSetup paperSize="9" scale="78" fitToHeight="0" orientation="landscape" r:id="rId1"/>
  <headerFooter>
    <oddHeader>&amp;R３　活動内容（農業生産活動）</oddHeader>
    <oddFooter xml:space="preserve">&amp;C&amp;P 
</oddFooter>
  </headerFooter>
  <rowBreaks count="2" manualBreakCount="2">
    <brk id="38" max="16383" man="1"/>
    <brk id="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1"/>
  <sheetViews>
    <sheetView zoomScaleNormal="100" zoomScaleSheetLayoutView="100" zoomScalePageLayoutView="70" workbookViewId="0">
      <pane xSplit="2" ySplit="6" topLeftCell="C7" activePane="bottomRight" state="frozen"/>
      <selection activeCell="A108" sqref="A108:A109"/>
      <selection pane="topRight" activeCell="A108" sqref="A108:A109"/>
      <selection pane="bottomLeft" activeCell="A108" sqref="A108:A109"/>
      <selection pane="bottomRight"/>
    </sheetView>
  </sheetViews>
  <sheetFormatPr defaultColWidth="11.5" defaultRowHeight="12" x14ac:dyDescent="0.15"/>
  <cols>
    <col min="1" max="1" width="11.5" style="2"/>
    <col min="2" max="2" width="10.625" style="2" customWidth="1"/>
    <col min="3" max="13" width="11.125" style="2" customWidth="1"/>
    <col min="14" max="16384" width="11.5" style="2"/>
  </cols>
  <sheetData>
    <row r="1" spans="1:15" ht="17.25" x14ac:dyDescent="0.15">
      <c r="A1" s="22" t="s">
        <v>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 ht="17.25" x14ac:dyDescent="0.15">
      <c r="A2" s="22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5" ht="13.5" x14ac:dyDescent="0.15">
      <c r="A4" s="39" t="s">
        <v>60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5" ht="30.75" customHeight="1" x14ac:dyDescent="0.15">
      <c r="A5" s="103" t="s">
        <v>0</v>
      </c>
      <c r="B5" s="103" t="s">
        <v>1</v>
      </c>
      <c r="C5" s="106" t="s">
        <v>53</v>
      </c>
      <c r="D5" s="107"/>
      <c r="E5" s="107"/>
      <c r="F5" s="107"/>
      <c r="G5" s="107"/>
      <c r="H5" s="107"/>
      <c r="I5" s="107"/>
      <c r="J5" s="108"/>
      <c r="K5" s="105" t="s">
        <v>175</v>
      </c>
      <c r="L5" s="105"/>
      <c r="M5" s="105"/>
    </row>
    <row r="6" spans="1:15" ht="55.5" customHeight="1" x14ac:dyDescent="0.15">
      <c r="A6" s="104"/>
      <c r="B6" s="104"/>
      <c r="C6" s="62" t="s">
        <v>63</v>
      </c>
      <c r="D6" s="63" t="s">
        <v>65</v>
      </c>
      <c r="E6" s="63" t="s">
        <v>66</v>
      </c>
      <c r="F6" s="63" t="s">
        <v>193</v>
      </c>
      <c r="G6" s="63" t="s">
        <v>194</v>
      </c>
      <c r="H6" s="64" t="s">
        <v>191</v>
      </c>
      <c r="I6" s="63" t="s">
        <v>192</v>
      </c>
      <c r="J6" s="64" t="s">
        <v>178</v>
      </c>
      <c r="K6" s="86" t="s">
        <v>177</v>
      </c>
      <c r="L6" s="86" t="s">
        <v>176</v>
      </c>
      <c r="M6" s="86" t="s">
        <v>64</v>
      </c>
      <c r="O6" s="87"/>
    </row>
    <row r="7" spans="1:15" ht="13.5" x14ac:dyDescent="0.15">
      <c r="A7" s="27" t="s">
        <v>26</v>
      </c>
      <c r="B7" s="29">
        <f>COUNTA('１協定数、協定参加者数及び交付金額'!B5:B22)</f>
        <v>17</v>
      </c>
      <c r="C7" s="66">
        <f>SUMIF('３活動内容 (農業生産活動)'!$A$6:$A$103,'３活動内容 (農業生産活動) (振興局集計)'!$A7,'３活動内容 (農業生産活動)'!C$6:C$103)</f>
        <v>105</v>
      </c>
      <c r="D7" s="66">
        <f>SUMIF('３活動内容 (農業生産活動)'!$A$6:$A$103,'３活動内容 (農業生産活動) (振興局集計)'!$A7,'３活動内容 (農業生産活動)'!D$6:D$103)</f>
        <v>100</v>
      </c>
      <c r="E7" s="66">
        <f>SUMIF('３活動内容 (農業生産活動)'!$A$6:$A$103,'３活動内容 (農業生産活動) (振興局集計)'!$A7,'３活動内容 (農業生産活動)'!E$6:E$103)</f>
        <v>32</v>
      </c>
      <c r="F7" s="66">
        <f>SUMIF('３活動内容 (農業生産活動)'!$A$6:$A$103,'３活動内容 (農業生産活動) (振興局集計)'!$A7,'３活動内容 (農業生産活動)'!F$6:F$103)</f>
        <v>12</v>
      </c>
      <c r="G7" s="66">
        <f>SUMIF('３活動内容 (農業生産活動)'!$A$6:$A$103,'３活動内容 (農業生産活動) (振興局集計)'!$A7,'３活動内容 (農業生産活動)'!G$6:G$103)</f>
        <v>4</v>
      </c>
      <c r="H7" s="66">
        <f>SUMIF('３活動内容 (農業生産活動)'!$A$6:$A$103,'３活動内容 (農業生産活動) (振興局集計)'!$A7,'３活動内容 (農業生産活動)'!H$6:H$103)</f>
        <v>2</v>
      </c>
      <c r="I7" s="66">
        <f>SUMIF('３活動内容 (農業生産活動)'!$A$6:$A$103,'３活動内容 (農業生産活動) (振興局集計)'!$A7,'３活動内容 (農業生産活動)'!I$6:I$103)</f>
        <v>1</v>
      </c>
      <c r="J7" s="66">
        <f>SUMIF('３活動内容 (農業生産活動)'!$A$6:$A$103,'３活動内容 (農業生産活動) (振興局集計)'!$A7,'３活動内容 (農業生産活動)'!J$6:J$103)</f>
        <v>1</v>
      </c>
      <c r="K7" s="66">
        <f>SUMIF('３活動内容 (農業生産活動)'!$A$6:$A$103,'３活動内容 (農業生産活動) (振興局集計)'!$A7,'３活動内容 (農業生産活動)'!K$6:K$103)</f>
        <v>119</v>
      </c>
      <c r="L7" s="66">
        <f>SUMIF('３活動内容 (農業生産活動)'!$A$6:$A$103,'３活動内容 (農業生産活動) (振興局集計)'!$A7,'３活動内容 (農業生産活動)'!L$6:L$103)</f>
        <v>118</v>
      </c>
      <c r="M7" s="66">
        <f>SUMIF('３活動内容 (農業生産活動)'!$A$6:$A$103,'３活動内容 (農業生産活動) (振興局集計)'!$A7,'３活動内容 (農業生産活動)'!M$6:M$103)</f>
        <v>0</v>
      </c>
    </row>
    <row r="8" spans="1:15" ht="13.5" customHeight="1" x14ac:dyDescent="0.15">
      <c r="A8" s="27" t="s">
        <v>27</v>
      </c>
      <c r="B8" s="29">
        <f>COUNTA('１協定数、協定参加者数及び交付金額'!B23)</f>
        <v>1</v>
      </c>
      <c r="C8" s="66">
        <f>SUMIF('３活動内容 (農業生産活動)'!$A$6:$A$103,'３活動内容 (農業生産活動) (振興局集計)'!$A8,'３活動内容 (農業生産活動)'!C$6:C$103)</f>
        <v>7</v>
      </c>
      <c r="D8" s="66">
        <f>SUMIF('３活動内容 (農業生産活動)'!$A$6:$A$103,'３活動内容 (農業生産活動) (振興局集計)'!$A8,'３活動内容 (農業生産活動)'!D$6:D$103)</f>
        <v>1</v>
      </c>
      <c r="E8" s="66">
        <f>SUMIF('３活動内容 (農業生産活動)'!$A$6:$A$103,'３活動内容 (農業生産活動) (振興局集計)'!$A8,'３活動内容 (農業生産活動)'!E$6:E$103)</f>
        <v>6</v>
      </c>
      <c r="F8" s="66">
        <f>SUMIF('３活動内容 (農業生産活動)'!$A$6:$A$103,'３活動内容 (農業生産活動) (振興局集計)'!$A8,'３活動内容 (農業生産活動)'!F$6:F$103)</f>
        <v>0</v>
      </c>
      <c r="G8" s="66">
        <f>SUMIF('３活動内容 (農業生産活動)'!$A$6:$A$103,'３活動内容 (農業生産活動) (振興局集計)'!$A8,'３活動内容 (農業生産活動)'!G$6:G$103)</f>
        <v>0</v>
      </c>
      <c r="H8" s="66">
        <f>SUMIF('３活動内容 (農業生産活動)'!$A$6:$A$103,'３活動内容 (農業生産活動) (振興局集計)'!$A8,'３活動内容 (農業生産活動)'!H$6:H$103)</f>
        <v>0</v>
      </c>
      <c r="I8" s="66">
        <f>SUMIF('３活動内容 (農業生産活動)'!$A$6:$A$103,'３活動内容 (農業生産活動) (振興局集計)'!$A8,'３活動内容 (農業生産活動)'!I$6:I$103)</f>
        <v>0</v>
      </c>
      <c r="J8" s="66">
        <f>SUMIF('３活動内容 (農業生産活動)'!$A$6:$A$103,'３活動内容 (農業生産活動) (振興局集計)'!$A8,'３活動内容 (農業生産活動)'!J$6:J$103)</f>
        <v>0</v>
      </c>
      <c r="K8" s="66">
        <f>SUMIF('３活動内容 (農業生産活動)'!$A$6:$A$103,'３活動内容 (農業生産活動) (振興局集計)'!$A8,'３活動内容 (農業生産活動)'!K$6:K$103)</f>
        <v>7</v>
      </c>
      <c r="L8" s="66">
        <f>SUMIF('３活動内容 (農業生産活動)'!$A$6:$A$103,'３活動内容 (農業生産活動) (振興局集計)'!$A8,'３活動内容 (農業生産活動)'!L$6:L$103)</f>
        <v>7</v>
      </c>
      <c r="M8" s="66">
        <f>SUMIF('３活動内容 (農業生産活動)'!$A$6:$A$103,'３活動内容 (農業生産活動) (振興局集計)'!$A8,'３活動内容 (農業生産活動)'!M$6:M$103)</f>
        <v>0</v>
      </c>
    </row>
    <row r="9" spans="1:15" ht="13.5" x14ac:dyDescent="0.15">
      <c r="A9" s="27" t="s">
        <v>28</v>
      </c>
      <c r="B9" s="29">
        <f>COUNTA('１協定数、協定参加者数及び交付金額'!B24:B27)</f>
        <v>4</v>
      </c>
      <c r="C9" s="66">
        <f>SUMIF('３活動内容 (農業生産活動)'!$A$6:$A$103,'３活動内容 (農業生産活動) (振興局集計)'!$A9,'３活動内容 (農業生産活動)'!C$6:C$103)</f>
        <v>7</v>
      </c>
      <c r="D9" s="66">
        <f>SUMIF('３活動内容 (農業生産活動)'!$A$6:$A$103,'３活動内容 (農業生産活動) (振興局集計)'!$A9,'３活動内容 (農業生産活動)'!D$6:D$103)</f>
        <v>28</v>
      </c>
      <c r="E9" s="66">
        <f>SUMIF('３活動内容 (農業生産活動)'!$A$6:$A$103,'３活動内容 (農業生産活動) (振興局集計)'!$A9,'３活動内容 (農業生産活動)'!E$6:E$103)</f>
        <v>4</v>
      </c>
      <c r="F9" s="66">
        <f>SUMIF('３活動内容 (農業生産活動)'!$A$6:$A$103,'３活動内容 (農業生産活動) (振興局集計)'!$A9,'３活動内容 (農業生産活動)'!F$6:F$103)</f>
        <v>1</v>
      </c>
      <c r="G9" s="66">
        <f>SUMIF('３活動内容 (農業生産活動)'!$A$6:$A$103,'３活動内容 (農業生産活動) (振興局集計)'!$A9,'３活動内容 (農業生産活動)'!G$6:G$103)</f>
        <v>0</v>
      </c>
      <c r="H9" s="66">
        <f>SUMIF('３活動内容 (農業生産活動)'!$A$6:$A$103,'３活動内容 (農業生産活動) (振興局集計)'!$A9,'３活動内容 (農業生産活動)'!H$6:H$103)</f>
        <v>2</v>
      </c>
      <c r="I9" s="66">
        <f>SUMIF('３活動内容 (農業生産活動)'!$A$6:$A$103,'３活動内容 (農業生産活動) (振興局集計)'!$A9,'３活動内容 (農業生産活動)'!I$6:I$103)</f>
        <v>0</v>
      </c>
      <c r="J9" s="66">
        <f>SUMIF('３活動内容 (農業生産活動)'!$A$6:$A$103,'３活動内容 (農業生産活動) (振興局集計)'!$A9,'３活動内容 (農業生産活動)'!J$6:J$103)</f>
        <v>0</v>
      </c>
      <c r="K9" s="66">
        <f>SUMIF('３活動内容 (農業生産活動)'!$A$6:$A$103,'３活動内容 (農業生産活動) (振興局集計)'!$A9,'３活動内容 (農業生産活動)'!K$6:K$103)</f>
        <v>27</v>
      </c>
      <c r="L9" s="66">
        <f>SUMIF('３活動内容 (農業生産活動)'!$A$6:$A$103,'３活動内容 (農業生産活動) (振興局集計)'!$A9,'３活動内容 (農業生産活動)'!L$6:L$103)</f>
        <v>27</v>
      </c>
      <c r="M9" s="66">
        <f>SUMIF('３活動内容 (農業生産活動)'!$A$6:$A$103,'３活動内容 (農業生産活動) (振興局集計)'!$A9,'３活動内容 (農業生産活動)'!M$6:M$103)</f>
        <v>3</v>
      </c>
    </row>
    <row r="10" spans="1:15" ht="13.5" x14ac:dyDescent="0.15">
      <c r="A10" s="27" t="s">
        <v>29</v>
      </c>
      <c r="B10" s="29">
        <f>COUNTA('１協定数、協定参加者数及び交付金額'!B28:B31)</f>
        <v>4</v>
      </c>
      <c r="C10" s="66">
        <f>SUMIF('３活動内容 (農業生産活動)'!$A$6:$A$103,'３活動内容 (農業生産活動) (振興局集計)'!$A10,'３活動内容 (農業生産活動)'!C$6:C$103)</f>
        <v>3</v>
      </c>
      <c r="D10" s="66">
        <f>SUMIF('３活動内容 (農業生産活動)'!$A$6:$A$103,'３活動内容 (農業生産活動) (振興局集計)'!$A10,'３活動内容 (農業生産活動)'!D$6:D$103)</f>
        <v>3</v>
      </c>
      <c r="E10" s="66">
        <f>SUMIF('３活動内容 (農業生産活動)'!$A$6:$A$103,'３活動内容 (農業生産活動) (振興局集計)'!$A10,'３活動内容 (農業生産活動)'!E$6:E$103)</f>
        <v>2</v>
      </c>
      <c r="F10" s="66">
        <f>SUMIF('３活動内容 (農業生産活動)'!$A$6:$A$103,'３活動内容 (農業生産活動) (振興局集計)'!$A10,'３活動内容 (農業生産活動)'!F$6:F$103)</f>
        <v>1</v>
      </c>
      <c r="G10" s="66">
        <f>SUMIF('３活動内容 (農業生産活動)'!$A$6:$A$103,'３活動内容 (農業生産活動) (振興局集計)'!$A10,'３活動内容 (農業生産活動)'!G$6:G$103)</f>
        <v>1</v>
      </c>
      <c r="H10" s="66">
        <f>SUMIF('３活動内容 (農業生産活動)'!$A$6:$A$103,'３活動内容 (農業生産活動) (振興局集計)'!$A10,'３活動内容 (農業生産活動)'!H$6:H$103)</f>
        <v>0</v>
      </c>
      <c r="I10" s="66">
        <f>SUMIF('３活動内容 (農業生産活動)'!$A$6:$A$103,'３活動内容 (農業生産活動) (振興局集計)'!$A10,'３活動内容 (農業生産活動)'!I$6:I$103)</f>
        <v>0</v>
      </c>
      <c r="J10" s="66">
        <f>SUMIF('３活動内容 (農業生産活動)'!$A$6:$A$103,'３活動内容 (農業生産活動) (振興局集計)'!$A10,'３活動内容 (農業生産活動)'!J$6:J$103)</f>
        <v>0</v>
      </c>
      <c r="K10" s="66">
        <f>SUMIF('３活動内容 (農業生産活動)'!$A$6:$A$103,'３活動内容 (農業生産活動) (振興局集計)'!$A10,'３活動内容 (農業生産活動)'!K$6:K$103)</f>
        <v>4</v>
      </c>
      <c r="L10" s="66">
        <f>SUMIF('３活動内容 (農業生産活動)'!$A$6:$A$103,'３活動内容 (農業生産活動) (振興局集計)'!$A10,'３活動内容 (農業生産活動)'!L$6:L$103)</f>
        <v>3</v>
      </c>
      <c r="M10" s="66">
        <f>SUMIF('３活動内容 (農業生産活動)'!$A$6:$A$103,'３活動内容 (農業生産活動) (振興局集計)'!$A10,'３活動内容 (農業生産活動)'!M$6:M$103)</f>
        <v>0</v>
      </c>
    </row>
    <row r="11" spans="1:15" ht="13.5" x14ac:dyDescent="0.15">
      <c r="A11" s="27" t="s">
        <v>30</v>
      </c>
      <c r="B11" s="29">
        <f>COUNTA('１協定数、協定参加者数及び交付金額'!B32:B33)</f>
        <v>2</v>
      </c>
      <c r="C11" s="66">
        <f>SUMIF('３活動内容 (農業生産活動)'!$A$6:$A$103,'３活動内容 (農業生産活動) (振興局集計)'!$A11,'３活動内容 (農業生産活動)'!C$6:C$103)</f>
        <v>2</v>
      </c>
      <c r="D11" s="66">
        <f>SUMIF('３活動内容 (農業生産活動)'!$A$6:$A$103,'３活動内容 (農業生産活動) (振興局集計)'!$A11,'３活動内容 (農業生産活動)'!D$6:D$103)</f>
        <v>0</v>
      </c>
      <c r="E11" s="66">
        <f>SUMIF('３活動内容 (農業生産活動)'!$A$6:$A$103,'３活動内容 (農業生産活動) (振興局集計)'!$A11,'３活動内容 (農業生産活動)'!E$6:E$103)</f>
        <v>0</v>
      </c>
      <c r="F11" s="66">
        <f>SUMIF('３活動内容 (農業生産活動)'!$A$6:$A$103,'３活動内容 (農業生産活動) (振興局集計)'!$A11,'３活動内容 (農業生産活動)'!F$6:F$103)</f>
        <v>1</v>
      </c>
      <c r="G11" s="66">
        <f>SUMIF('３活動内容 (農業生産活動)'!$A$6:$A$103,'３活動内容 (農業生産活動) (振興局集計)'!$A11,'３活動内容 (農業生産活動)'!G$6:G$103)</f>
        <v>1</v>
      </c>
      <c r="H11" s="66">
        <f>SUMIF('３活動内容 (農業生産活動)'!$A$6:$A$103,'３活動内容 (農業生産活動) (振興局集計)'!$A11,'３活動内容 (農業生産活動)'!H$6:H$103)</f>
        <v>0</v>
      </c>
      <c r="I11" s="66">
        <f>SUMIF('３活動内容 (農業生産活動)'!$A$6:$A$103,'３活動内容 (農業生産活動) (振興局集計)'!$A11,'３活動内容 (農業生産活動)'!I$6:I$103)</f>
        <v>1</v>
      </c>
      <c r="J11" s="66">
        <f>SUMIF('３活動内容 (農業生産活動)'!$A$6:$A$103,'３活動内容 (農業生産活動) (振興局集計)'!$A11,'３活動内容 (農業生産活動)'!J$6:J$103)</f>
        <v>0</v>
      </c>
      <c r="K11" s="66">
        <f>SUMIF('３活動内容 (農業生産活動)'!$A$6:$A$103,'３活動内容 (農業生産活動) (振興局集計)'!$A11,'３活動内容 (農業生産活動)'!K$6:K$103)</f>
        <v>2</v>
      </c>
      <c r="L11" s="66">
        <f>SUMIF('３活動内容 (農業生産活動)'!$A$6:$A$103,'３活動内容 (農業生産活動) (振興局集計)'!$A11,'３活動内容 (農業生産活動)'!L$6:L$103)</f>
        <v>1</v>
      </c>
      <c r="M11" s="66">
        <f>SUMIF('３活動内容 (農業生産活動)'!$A$6:$A$103,'３活動内容 (農業生産活動) (振興局集計)'!$A11,'３活動内容 (農業生産活動)'!M$6:M$103)</f>
        <v>0</v>
      </c>
    </row>
    <row r="12" spans="1:15" ht="13.5" x14ac:dyDescent="0.15">
      <c r="A12" s="27" t="s">
        <v>31</v>
      </c>
      <c r="B12" s="29">
        <f>COUNTA('１協定数、協定参加者数及び交付金額'!B34)</f>
        <v>1</v>
      </c>
      <c r="C12" s="66">
        <f>SUMIF('３活動内容 (農業生産活動)'!$A$6:$A$103,'３活動内容 (農業生産活動) (振興局集計)'!$A12,'３活動内容 (農業生産活動)'!C$6:C$103)</f>
        <v>2</v>
      </c>
      <c r="D12" s="66">
        <f>SUMIF('３活動内容 (農業生産活動)'!$A$6:$A$103,'３活動内容 (農業生産活動) (振興局集計)'!$A12,'３活動内容 (農業生産活動)'!D$6:D$103)</f>
        <v>2</v>
      </c>
      <c r="E12" s="66">
        <f>SUMIF('３活動内容 (農業生産活動)'!$A$6:$A$103,'３活動内容 (農業生産活動) (振興局集計)'!$A12,'３活動内容 (農業生産活動)'!E$6:E$103)</f>
        <v>0</v>
      </c>
      <c r="F12" s="66">
        <f>SUMIF('３活動内容 (農業生産活動)'!$A$6:$A$103,'３活動内容 (農業生産活動) (振興局集計)'!$A12,'３活動内容 (農業生産活動)'!F$6:F$103)</f>
        <v>0</v>
      </c>
      <c r="G12" s="66">
        <f>SUMIF('３活動内容 (農業生産活動)'!$A$6:$A$103,'３活動内容 (農業生産活動) (振興局集計)'!$A12,'３活動内容 (農業生産活動)'!G$6:G$103)</f>
        <v>0</v>
      </c>
      <c r="H12" s="66">
        <f>SUMIF('３活動内容 (農業生産活動)'!$A$6:$A$103,'３活動内容 (農業生産活動) (振興局集計)'!$A12,'３活動内容 (農業生産活動)'!H$6:H$103)</f>
        <v>0</v>
      </c>
      <c r="I12" s="66">
        <f>SUMIF('３活動内容 (農業生産活動)'!$A$6:$A$103,'３活動内容 (農業生産活動) (振興局集計)'!$A12,'３活動内容 (農業生産活動)'!I$6:I$103)</f>
        <v>0</v>
      </c>
      <c r="J12" s="66">
        <f>SUMIF('３活動内容 (農業生産活動)'!$A$6:$A$103,'３活動内容 (農業生産活動) (振興局集計)'!$A12,'３活動内容 (農業生産活動)'!J$6:J$103)</f>
        <v>0</v>
      </c>
      <c r="K12" s="66">
        <f>SUMIF('３活動内容 (農業生産活動)'!$A$6:$A$103,'３活動内容 (農業生産活動) (振興局集計)'!$A12,'３活動内容 (農業生産活動)'!K$6:K$103)</f>
        <v>2</v>
      </c>
      <c r="L12" s="66">
        <f>SUMIF('３活動内容 (農業生産活動)'!$A$6:$A$103,'３活動内容 (農業生産活動) (振興局集計)'!$A12,'３活動内容 (農業生産活動)'!L$6:L$103)</f>
        <v>2</v>
      </c>
      <c r="M12" s="66">
        <f>SUMIF('３活動内容 (農業生産活動)'!$A$6:$A$103,'３活動内容 (農業生産活動) (振興局集計)'!$A12,'３活動内容 (農業生産活動)'!M$6:M$103)</f>
        <v>0</v>
      </c>
    </row>
    <row r="13" spans="1:15" ht="13.5" x14ac:dyDescent="0.15">
      <c r="A13" s="27" t="s">
        <v>32</v>
      </c>
      <c r="B13" s="29">
        <f>COUNTA('１協定数、協定参加者数及び交付金額'!B35:B37)</f>
        <v>3</v>
      </c>
      <c r="C13" s="66">
        <f>SUMIF('３活動内容 (農業生産活動)'!$A$6:$A$103,'３活動内容 (農業生産活動) (振興局集計)'!$A13,'３活動内容 (農業生産活動)'!C$6:C$103)</f>
        <v>5</v>
      </c>
      <c r="D13" s="66">
        <f>SUMIF('３活動内容 (農業生産活動)'!$A$6:$A$103,'３活動内容 (農業生産活動) (振興局集計)'!$A13,'３活動内容 (農業生産活動)'!D$6:D$103)</f>
        <v>4</v>
      </c>
      <c r="E13" s="66">
        <f>SUMIF('３活動内容 (農業生産活動)'!$A$6:$A$103,'３活動内容 (農業生産活動) (振興局集計)'!$A13,'３活動内容 (農業生産活動)'!E$6:E$103)</f>
        <v>0</v>
      </c>
      <c r="F13" s="66">
        <f>SUMIF('３活動内容 (農業生産活動)'!$A$6:$A$103,'３活動内容 (農業生産活動) (振興局集計)'!$A13,'３活動内容 (農業生産活動)'!F$6:F$103)</f>
        <v>0</v>
      </c>
      <c r="G13" s="66">
        <f>SUMIF('３活動内容 (農業生産活動)'!$A$6:$A$103,'３活動内容 (農業生産活動) (振興局集計)'!$A13,'３活動内容 (農業生産活動)'!G$6:G$103)</f>
        <v>0</v>
      </c>
      <c r="H13" s="66">
        <f>SUMIF('３活動内容 (農業生産活動)'!$A$6:$A$103,'３活動内容 (農業生産活動) (振興局集計)'!$A13,'３活動内容 (農業生産活動)'!H$6:H$103)</f>
        <v>0</v>
      </c>
      <c r="I13" s="66">
        <f>SUMIF('３活動内容 (農業生産活動)'!$A$6:$A$103,'３活動内容 (農業生産活動) (振興局集計)'!$A13,'３活動内容 (農業生産活動)'!I$6:I$103)</f>
        <v>0</v>
      </c>
      <c r="J13" s="66">
        <f>SUMIF('３活動内容 (農業生産活動)'!$A$6:$A$103,'３活動内容 (農業生産活動) (振興局集計)'!$A13,'３活動内容 (農業生産活動)'!J$6:J$103)</f>
        <v>1</v>
      </c>
      <c r="K13" s="66">
        <f>SUMIF('３活動内容 (農業生産活動)'!$A$6:$A$103,'３活動内容 (農業生産活動) (振興局集計)'!$A13,'３活動内容 (農業生産活動)'!K$6:K$103)</f>
        <v>5</v>
      </c>
      <c r="L13" s="66">
        <f>SUMIF('３活動内容 (農業生産活動)'!$A$6:$A$103,'３活動内容 (農業生産活動) (振興局集計)'!$A13,'３活動内容 (農業生産活動)'!L$6:L$103)</f>
        <v>5</v>
      </c>
      <c r="M13" s="66">
        <f>SUMIF('３活動内容 (農業生産活動)'!$A$6:$A$103,'３活動内容 (農業生産活動) (振興局集計)'!$A13,'３活動内容 (農業生産活動)'!M$6:M$103)</f>
        <v>0</v>
      </c>
    </row>
    <row r="14" spans="1:15" ht="13.5" x14ac:dyDescent="0.15">
      <c r="A14" s="27" t="s">
        <v>33</v>
      </c>
      <c r="B14" s="29">
        <f>COUNTA('１協定数、協定参加者数及び交付金額'!B38:B60)</f>
        <v>23</v>
      </c>
      <c r="C14" s="66">
        <f>SUMIF('３活動内容 (農業生産活動)'!$A$6:$A$103,'３活動内容 (農業生産活動) (振興局集計)'!$A14,'３活動内容 (農業生産活動)'!C$6:C$103)</f>
        <v>20</v>
      </c>
      <c r="D14" s="66">
        <f>SUMIF('３活動内容 (農業生産活動)'!$A$6:$A$103,'３活動内容 (農業生産活動) (振興局集計)'!$A14,'３活動内容 (農業生産活動)'!D$6:D$103)</f>
        <v>16</v>
      </c>
      <c r="E14" s="66">
        <f>SUMIF('３活動内容 (農業生産活動)'!$A$6:$A$103,'３活動内容 (農業生産活動) (振興局集計)'!$A14,'３活動内容 (農業生産活動)'!E$6:E$103)</f>
        <v>17</v>
      </c>
      <c r="F14" s="66">
        <f>SUMIF('３活動内容 (農業生産活動)'!$A$6:$A$103,'３活動内容 (農業生産活動) (振興局集計)'!$A14,'３活動内容 (農業生産活動)'!F$6:F$103)</f>
        <v>7</v>
      </c>
      <c r="G14" s="66">
        <f>SUMIF('３活動内容 (農業生産活動)'!$A$6:$A$103,'３活動内容 (農業生産活動) (振興局集計)'!$A14,'３活動内容 (農業生産活動)'!G$6:G$103)</f>
        <v>6</v>
      </c>
      <c r="H14" s="66">
        <f>SUMIF('３活動内容 (農業生産活動)'!$A$6:$A$103,'３活動内容 (農業生産活動) (振興局集計)'!$A14,'３活動内容 (農業生産活動)'!H$6:H$103)</f>
        <v>2</v>
      </c>
      <c r="I14" s="66">
        <f>SUMIF('３活動内容 (農業生産活動)'!$A$6:$A$103,'３活動内容 (農業生産活動) (振興局集計)'!$A14,'３活動内容 (農業生産活動)'!I$6:I$103)</f>
        <v>1</v>
      </c>
      <c r="J14" s="66">
        <f>SUMIF('３活動内容 (農業生産活動)'!$A$6:$A$103,'３活動内容 (農業生産活動) (振興局集計)'!$A14,'３活動内容 (農業生産活動)'!J$6:J$103)</f>
        <v>2</v>
      </c>
      <c r="K14" s="66">
        <f>SUMIF('３活動内容 (農業生産活動)'!$A$6:$A$103,'３活動内容 (農業生産活動) (振興局集計)'!$A14,'３活動内容 (農業生産活動)'!K$6:K$103)</f>
        <v>30</v>
      </c>
      <c r="L14" s="66">
        <f>SUMIF('３活動内容 (農業生産活動)'!$A$6:$A$103,'３活動内容 (農業生産活動) (振興局集計)'!$A14,'３活動内容 (農業生産活動)'!L$6:L$103)</f>
        <v>27</v>
      </c>
      <c r="M14" s="66">
        <f>SUMIF('３活動内容 (農業生産活動)'!$A$6:$A$103,'３活動内容 (農業生産活動) (振興局集計)'!$A14,'３活動内容 (農業生産活動)'!M$6:M$103)</f>
        <v>2</v>
      </c>
    </row>
    <row r="15" spans="1:15" ht="13.5" x14ac:dyDescent="0.15">
      <c r="A15" s="73" t="s">
        <v>34</v>
      </c>
      <c r="B15" s="74">
        <f>COUNTA('１協定数、協定参加者数及び交付金額'!B61:B68)</f>
        <v>8</v>
      </c>
      <c r="C15" s="66">
        <f>SUMIF('３活動内容 (農業生産活動)'!$A$6:$A$103,'３活動内容 (農業生産活動) (振興局集計)'!$A15,'３活動内容 (農業生産活動)'!C$6:C$103)</f>
        <v>25</v>
      </c>
      <c r="D15" s="66">
        <f>SUMIF('３活動内容 (農業生産活動)'!$A$6:$A$103,'３活動内容 (農業生産活動) (振興局集計)'!$A15,'３活動内容 (農業生産活動)'!D$6:D$103)</f>
        <v>14</v>
      </c>
      <c r="E15" s="66">
        <f>SUMIF('３活動内容 (農業生産活動)'!$A$6:$A$103,'３活動内容 (農業生産活動) (振興局集計)'!$A15,'３活動内容 (農業生産活動)'!E$6:E$103)</f>
        <v>15</v>
      </c>
      <c r="F15" s="66">
        <f>SUMIF('３活動内容 (農業生産活動)'!$A$6:$A$103,'３活動内容 (農業生産活動) (振興局集計)'!$A15,'３活動内容 (農業生産活動)'!F$6:F$103)</f>
        <v>16</v>
      </c>
      <c r="G15" s="66">
        <f>SUMIF('３活動内容 (農業生産活動)'!$A$6:$A$103,'３活動内容 (農業生産活動) (振興局集計)'!$A15,'３活動内容 (農業生産活動)'!G$6:G$103)</f>
        <v>4</v>
      </c>
      <c r="H15" s="66">
        <f>SUMIF('３活動内容 (農業生産活動)'!$A$6:$A$103,'３活動内容 (農業生産活動) (振興局集計)'!$A15,'３活動内容 (農業生産活動)'!H$6:H$103)</f>
        <v>4</v>
      </c>
      <c r="I15" s="66">
        <f>SUMIF('３活動内容 (農業生産活動)'!$A$6:$A$103,'３活動内容 (農業生産活動) (振興局集計)'!$A15,'３活動内容 (農業生産活動)'!I$6:I$103)</f>
        <v>1</v>
      </c>
      <c r="J15" s="66">
        <f>SUMIF('３活動内容 (農業生産活動)'!$A$6:$A$103,'３活動内容 (農業生産活動) (振興局集計)'!$A15,'３活動内容 (農業生産活動)'!J$6:J$103)</f>
        <v>4</v>
      </c>
      <c r="K15" s="66">
        <f>SUMIF('３活動内容 (農業生産活動)'!$A$6:$A$103,'３活動内容 (農業生産活動) (振興局集計)'!$A15,'３活動内容 (農業生産活動)'!K$6:K$103)</f>
        <v>29</v>
      </c>
      <c r="L15" s="66">
        <f>SUMIF('３活動内容 (農業生産活動)'!$A$6:$A$103,'３活動内容 (農業生産活動) (振興局集計)'!$A15,'３活動内容 (農業生産活動)'!L$6:L$103)</f>
        <v>29</v>
      </c>
      <c r="M15" s="66">
        <f>SUMIF('３活動内容 (農業生産活動)'!$A$6:$A$103,'３活動内容 (農業生産活動) (振興局集計)'!$A15,'３活動内容 (農業生産活動)'!M$6:M$103)</f>
        <v>2</v>
      </c>
    </row>
    <row r="16" spans="1:15" ht="13.5" x14ac:dyDescent="0.15">
      <c r="A16" s="73" t="s">
        <v>35</v>
      </c>
      <c r="B16" s="74">
        <f>COUNTA('１協定数、協定参加者数及び交付金額'!B69:B75)</f>
        <v>7</v>
      </c>
      <c r="C16" s="66">
        <f>SUMIF('３活動内容 (農業生産活動)'!$A$6:$A$103,'３活動内容 (農業生産活動) (振興局集計)'!$A16,'３活動内容 (農業生産活動)'!C$6:C$103)</f>
        <v>6</v>
      </c>
      <c r="D16" s="66">
        <f>SUMIF('３活動内容 (農業生産活動)'!$A$6:$A$103,'３活動内容 (農業生産活動) (振興局集計)'!$A16,'３活動内容 (農業生産活動)'!D$6:D$103)</f>
        <v>4</v>
      </c>
      <c r="E16" s="66">
        <f>SUMIF('３活動内容 (農業生産活動)'!$A$6:$A$103,'３活動内容 (農業生産活動) (振興局集計)'!$A16,'３活動内容 (農業生産活動)'!E$6:E$103)</f>
        <v>2</v>
      </c>
      <c r="F16" s="66">
        <f>SUMIF('３活動内容 (農業生産活動)'!$A$6:$A$103,'３活動内容 (農業生産活動) (振興局集計)'!$A16,'３活動内容 (農業生産活動)'!F$6:F$103)</f>
        <v>4</v>
      </c>
      <c r="G16" s="66">
        <f>SUMIF('３活動内容 (農業生産活動)'!$A$6:$A$103,'３活動内容 (農業生産活動) (振興局集計)'!$A16,'３活動内容 (農業生産活動)'!G$6:G$103)</f>
        <v>2</v>
      </c>
      <c r="H16" s="66">
        <f>SUMIF('３活動内容 (農業生産活動)'!$A$6:$A$103,'３活動内容 (農業生産活動) (振興局集計)'!$A16,'３活動内容 (農業生産活動)'!H$6:H$103)</f>
        <v>1</v>
      </c>
      <c r="I16" s="66">
        <f>SUMIF('３活動内容 (農業生産活動)'!$A$6:$A$103,'３活動内容 (農業生産活動) (振興局集計)'!$A16,'３活動内容 (農業生産活動)'!I$6:I$103)</f>
        <v>0</v>
      </c>
      <c r="J16" s="66">
        <f>SUMIF('３活動内容 (農業生産活動)'!$A$6:$A$103,'３活動内容 (農業生産活動) (振興局集計)'!$A16,'３活動内容 (農業生産活動)'!J$6:J$103)</f>
        <v>2</v>
      </c>
      <c r="K16" s="66">
        <f>SUMIF('３活動内容 (農業生産活動)'!$A$6:$A$103,'３活動内容 (農業生産活動) (振興局集計)'!$A16,'３活動内容 (農業生産活動)'!K$6:K$103)</f>
        <v>7</v>
      </c>
      <c r="L16" s="66">
        <f>SUMIF('３活動内容 (農業生産活動)'!$A$6:$A$103,'３活動内容 (農業生産活動) (振興局集計)'!$A16,'３活動内容 (農業生産活動)'!L$6:L$103)</f>
        <v>4</v>
      </c>
      <c r="M16" s="66">
        <f>SUMIF('３活動内容 (農業生産活動)'!$A$6:$A$103,'３活動内容 (農業生産活動) (振興局集計)'!$A16,'３活動内容 (農業生産活動)'!M$6:M$103)</f>
        <v>2</v>
      </c>
    </row>
    <row r="17" spans="1:13" ht="13.5" x14ac:dyDescent="0.15">
      <c r="A17" s="73" t="s">
        <v>36</v>
      </c>
      <c r="B17" s="74">
        <f>COUNTA('１協定数、協定参加者数及び交付金額'!B76:B82)</f>
        <v>7</v>
      </c>
      <c r="C17" s="66">
        <f>SUMIF('３活動内容 (農業生産活動)'!$A$6:$A$103,'３活動内容 (農業生産活動) (振興局集計)'!$A17,'３活動内容 (農業生産活動)'!C$6:C$103)</f>
        <v>9</v>
      </c>
      <c r="D17" s="66">
        <f>SUMIF('３活動内容 (農業生産活動)'!$A$6:$A$103,'３活動内容 (農業生産活動) (振興局集計)'!$A17,'３活動内容 (農業生産活動)'!D$6:D$103)</f>
        <v>1</v>
      </c>
      <c r="E17" s="66">
        <f>SUMIF('３活動内容 (農業生産活動)'!$A$6:$A$103,'３活動内容 (農業生産活動) (振興局集計)'!$A17,'３活動内容 (農業生産活動)'!E$6:E$103)</f>
        <v>1</v>
      </c>
      <c r="F17" s="66">
        <f>SUMIF('３活動内容 (農業生産活動)'!$A$6:$A$103,'３活動内容 (農業生産活動) (振興局集計)'!$A17,'３活動内容 (農業生産活動)'!F$6:F$103)</f>
        <v>4</v>
      </c>
      <c r="G17" s="66">
        <f>SUMIF('３活動内容 (農業生産活動)'!$A$6:$A$103,'３活動内容 (農業生産活動) (振興局集計)'!$A17,'３活動内容 (農業生産活動)'!G$6:G$103)</f>
        <v>0</v>
      </c>
      <c r="H17" s="66">
        <f>SUMIF('３活動内容 (農業生産活動)'!$A$6:$A$103,'３活動内容 (農業生産活動) (振興局集計)'!$A17,'３活動内容 (農業生産活動)'!H$6:H$103)</f>
        <v>0</v>
      </c>
      <c r="I17" s="66">
        <f>SUMIF('３活動内容 (農業生産活動)'!$A$6:$A$103,'３活動内容 (農業生産活動) (振興局集計)'!$A17,'３活動内容 (農業生産活動)'!I$6:I$103)</f>
        <v>0</v>
      </c>
      <c r="J17" s="66">
        <f>SUMIF('３活動内容 (農業生産活動)'!$A$6:$A$103,'３活動内容 (農業生産活動) (振興局集計)'!$A17,'３活動内容 (農業生産活動)'!J$6:J$103)</f>
        <v>1</v>
      </c>
      <c r="K17" s="66">
        <f>SUMIF('３活動内容 (農業生産活動)'!$A$6:$A$103,'３活動内容 (農業生産活動) (振興局集計)'!$A17,'３活動内容 (農業生産活動)'!K$6:K$103)</f>
        <v>7</v>
      </c>
      <c r="L17" s="66">
        <f>SUMIF('３活動内容 (農業生産活動)'!$A$6:$A$103,'３活動内容 (農業生産活動) (振興局集計)'!$A17,'３活動内容 (農業生産活動)'!L$6:L$103)</f>
        <v>5</v>
      </c>
      <c r="M17" s="66">
        <f>SUMIF('３活動内容 (農業生産活動)'!$A$6:$A$103,'３活動内容 (農業生産活動) (振興局集計)'!$A17,'３活動内容 (農業生産活動)'!M$6:M$103)</f>
        <v>3</v>
      </c>
    </row>
    <row r="18" spans="1:13" ht="13.5" x14ac:dyDescent="0.15">
      <c r="A18" s="73" t="s">
        <v>37</v>
      </c>
      <c r="B18" s="74">
        <f>COUNTA('１協定数、協定参加者数及び交付金額'!B83:B89)</f>
        <v>7</v>
      </c>
      <c r="C18" s="66">
        <f>SUMIF('３活動内容 (農業生産活動)'!$A$6:$A$103,'３活動内容 (農業生産活動) (振興局集計)'!$A18,'３活動内容 (農業生産活動)'!C$6:C$103)</f>
        <v>12</v>
      </c>
      <c r="D18" s="66">
        <f>SUMIF('３活動内容 (農業生産活動)'!$A$6:$A$103,'３活動内容 (農業生産活動) (振興局集計)'!$A18,'３活動内容 (農業生産活動)'!D$6:D$103)</f>
        <v>22</v>
      </c>
      <c r="E18" s="66">
        <f>SUMIF('３活動内容 (農業生産活動)'!$A$6:$A$103,'３活動内容 (農業生産活動) (振興局集計)'!$A18,'３活動内容 (農業生産活動)'!E$6:E$103)</f>
        <v>33</v>
      </c>
      <c r="F18" s="66">
        <f>SUMIF('３活動内容 (農業生産活動)'!$A$6:$A$103,'３活動内容 (農業生産活動) (振興局集計)'!$A18,'３活動内容 (農業生産活動)'!F$6:F$103)</f>
        <v>3</v>
      </c>
      <c r="G18" s="66">
        <f>SUMIF('３活動内容 (農業生産活動)'!$A$6:$A$103,'３活動内容 (農業生産活動) (振興局集計)'!$A18,'３活動内容 (農業生産活動)'!G$6:G$103)</f>
        <v>9</v>
      </c>
      <c r="H18" s="66">
        <f>SUMIF('３活動内容 (農業生産活動)'!$A$6:$A$103,'３活動内容 (農業生産活動) (振興局集計)'!$A18,'３活動内容 (農業生産活動)'!H$6:H$103)</f>
        <v>2</v>
      </c>
      <c r="I18" s="66">
        <f>SUMIF('３活動内容 (農業生産活動)'!$A$6:$A$103,'３活動内容 (農業生産活動) (振興局集計)'!$A18,'３活動内容 (農業生産活動)'!I$6:I$103)</f>
        <v>0</v>
      </c>
      <c r="J18" s="66">
        <f>SUMIF('３活動内容 (農業生産活動)'!$A$6:$A$103,'３活動内容 (農業生産活動) (振興局集計)'!$A18,'３活動内容 (農業生産活動)'!J$6:J$103)</f>
        <v>2</v>
      </c>
      <c r="K18" s="66">
        <f>SUMIF('３活動内容 (農業生産活動)'!$A$6:$A$103,'３活動内容 (農業生産活動) (振興局集計)'!$A18,'３活動内容 (農業生産活動)'!K$6:K$103)</f>
        <v>39</v>
      </c>
      <c r="L18" s="66">
        <f>SUMIF('３活動内容 (農業生産活動)'!$A$6:$A$103,'３活動内容 (農業生産活動) (振興局集計)'!$A18,'３活動内容 (農業生産活動)'!L$6:L$103)</f>
        <v>6</v>
      </c>
      <c r="M18" s="66">
        <f>SUMIF('３活動内容 (農業生産活動)'!$A$6:$A$103,'３活動内容 (農業生産活動) (振興局集計)'!$A18,'３活動内容 (農業生産活動)'!M$6:M$103)</f>
        <v>2</v>
      </c>
    </row>
    <row r="19" spans="1:13" ht="13.5" x14ac:dyDescent="0.15">
      <c r="A19" s="73" t="s">
        <v>38</v>
      </c>
      <c r="B19" s="74">
        <f>COUNTA('１協定数、協定参加者数及び交付金額'!B90:B97)</f>
        <v>8</v>
      </c>
      <c r="C19" s="66">
        <f>SUMIF('３活動内容 (農業生産活動)'!$A$6:$A$103,'３活動内容 (農業生産活動) (振興局集計)'!$A19,'３活動内容 (農業生産活動)'!C$6:C$103)</f>
        <v>10</v>
      </c>
      <c r="D19" s="66">
        <f>SUMIF('３活動内容 (農業生産活動)'!$A$6:$A$103,'３活動内容 (農業生産活動) (振興局集計)'!$A19,'３活動内容 (農業生産活動)'!D$6:D$103)</f>
        <v>2</v>
      </c>
      <c r="E19" s="66">
        <f>SUMIF('３活動内容 (農業生産活動)'!$A$6:$A$103,'３活動内容 (農業生産活動) (振興局集計)'!$A19,'３活動内容 (農業生産活動)'!E$6:E$103)</f>
        <v>4</v>
      </c>
      <c r="F19" s="66">
        <f>SUMIF('３活動内容 (農業生産活動)'!$A$6:$A$103,'３活動内容 (農業生産活動) (振興局集計)'!$A19,'３活動内容 (農業生産活動)'!F$6:F$103)</f>
        <v>4</v>
      </c>
      <c r="G19" s="66">
        <f>SUMIF('３活動内容 (農業生産活動)'!$A$6:$A$103,'３活動内容 (農業生産活動) (振興局集計)'!$A19,'３活動内容 (農業生産活動)'!G$6:G$103)</f>
        <v>3</v>
      </c>
      <c r="H19" s="66">
        <f>SUMIF('３活動内容 (農業生産活動)'!$A$6:$A$103,'３活動内容 (農業生産活動) (振興局集計)'!$A19,'３活動内容 (農業生産活動)'!H$6:H$103)</f>
        <v>3</v>
      </c>
      <c r="I19" s="66">
        <f>SUMIF('３活動内容 (農業生産活動)'!$A$6:$A$103,'３活動内容 (農業生産活動) (振興局集計)'!$A19,'３活動内容 (農業生産活動)'!I$6:I$103)</f>
        <v>2</v>
      </c>
      <c r="J19" s="66">
        <f>SUMIF('３活動内容 (農業生産活動)'!$A$6:$A$103,'３活動内容 (農業生産活動) (振興局集計)'!$A19,'３活動内容 (農業生産活動)'!J$6:J$103)</f>
        <v>2</v>
      </c>
      <c r="K19" s="66">
        <f>SUMIF('３活動内容 (農業生産活動)'!$A$6:$A$103,'３活動内容 (農業生産活動) (振興局集計)'!$A19,'３活動内容 (農業生産活動)'!K$6:K$103)</f>
        <v>8</v>
      </c>
      <c r="L19" s="66">
        <f>SUMIF('３活動内容 (農業生産活動)'!$A$6:$A$103,'３活動内容 (農業生産活動) (振興局集計)'!$A19,'３活動内容 (農業生産活動)'!L$6:L$103)</f>
        <v>7</v>
      </c>
      <c r="M19" s="66">
        <f>SUMIF('３活動内容 (農業生産活動)'!$A$6:$A$103,'３活動内容 (農業生産活動) (振興局集計)'!$A19,'３活動内容 (農業生産活動)'!M$6:M$103)</f>
        <v>1</v>
      </c>
    </row>
    <row r="20" spans="1:13" ht="13.5" x14ac:dyDescent="0.15">
      <c r="A20" s="73" t="s">
        <v>39</v>
      </c>
      <c r="B20" s="74">
        <f>COUNTA('１協定数、協定参加者数及び交付金額'!B98:B102)</f>
        <v>5</v>
      </c>
      <c r="C20" s="66">
        <f>SUMIF('３活動内容 (農業生産活動)'!$A$6:$A$103,'３活動内容 (農業生産活動) (振興局集計)'!$A20,'３活動内容 (農業生産活動)'!C$6:C$103)</f>
        <v>6</v>
      </c>
      <c r="D20" s="66">
        <f>SUMIF('３活動内容 (農業生産活動)'!$A$6:$A$103,'３活動内容 (農業生産活動) (振興局集計)'!$A20,'３活動内容 (農業生産活動)'!D$6:D$103)</f>
        <v>3</v>
      </c>
      <c r="E20" s="66">
        <f>SUMIF('３活動内容 (農業生産活動)'!$A$6:$A$103,'３活動内容 (農業生産活動) (振興局集計)'!$A20,'３活動内容 (農業生産活動)'!E$6:E$103)</f>
        <v>0</v>
      </c>
      <c r="F20" s="66">
        <f>SUMIF('３活動内容 (農業生産活動)'!$A$6:$A$103,'３活動内容 (農業生産活動) (振興局集計)'!$A20,'３活動内容 (農業生産活動)'!F$6:F$103)</f>
        <v>2</v>
      </c>
      <c r="G20" s="66">
        <f>SUMIF('３活動内容 (農業生産活動)'!$A$6:$A$103,'３活動内容 (農業生産活動) (振興局集計)'!$A20,'３活動内容 (農業生産活動)'!G$6:G$103)</f>
        <v>0</v>
      </c>
      <c r="H20" s="66">
        <f>SUMIF('３活動内容 (農業生産活動)'!$A$6:$A$103,'３活動内容 (農業生産活動) (振興局集計)'!$A20,'３活動内容 (農業生産活動)'!H$6:H$103)</f>
        <v>3</v>
      </c>
      <c r="I20" s="66">
        <f>SUMIF('３活動内容 (農業生産活動)'!$A$6:$A$103,'３活動内容 (農業生産活動) (振興局集計)'!$A20,'３活動内容 (農業生産活動)'!I$6:I$103)</f>
        <v>0</v>
      </c>
      <c r="J20" s="66">
        <f>SUMIF('３活動内容 (農業生産活動)'!$A$6:$A$103,'３活動内容 (農業生産活動) (振興局集計)'!$A20,'３活動内容 (農業生産活動)'!J$6:J$103)</f>
        <v>2</v>
      </c>
      <c r="K20" s="66">
        <f>SUMIF('３活動内容 (農業生産活動)'!$A$6:$A$103,'３活動内容 (農業生産活動) (振興局集計)'!$A20,'３活動内容 (農業生産活動)'!K$6:K$103)</f>
        <v>6</v>
      </c>
      <c r="L20" s="66">
        <f>SUMIF('３活動内容 (農業生産活動)'!$A$6:$A$103,'３活動内容 (農業生産活動) (振興局集計)'!$A20,'３活動内容 (農業生産活動)'!L$6:L$103)</f>
        <v>0</v>
      </c>
      <c r="M20" s="66">
        <f>SUMIF('３活動内容 (農業生産活動)'!$A$6:$A$103,'３活動内容 (農業生産活動) (振興局集計)'!$A20,'３活動内容 (農業生産活動)'!M$6:M$103)</f>
        <v>0</v>
      </c>
    </row>
    <row r="21" spans="1:13" ht="13.5" x14ac:dyDescent="0.15">
      <c r="A21" s="75" t="s">
        <v>40</v>
      </c>
      <c r="B21" s="74">
        <f t="shared" ref="B21" si="0">SUM(B7:B20)</f>
        <v>97</v>
      </c>
      <c r="C21" s="74">
        <f>SUM(C7:C20)</f>
        <v>219</v>
      </c>
      <c r="D21" s="74">
        <f t="shared" ref="D21:M21" si="1">SUM(D7:D20)</f>
        <v>200</v>
      </c>
      <c r="E21" s="74">
        <f t="shared" si="1"/>
        <v>116</v>
      </c>
      <c r="F21" s="74">
        <f t="shared" si="1"/>
        <v>55</v>
      </c>
      <c r="G21" s="74">
        <f t="shared" si="1"/>
        <v>30</v>
      </c>
      <c r="H21" s="74">
        <f t="shared" si="1"/>
        <v>19</v>
      </c>
      <c r="I21" s="74">
        <f t="shared" si="1"/>
        <v>6</v>
      </c>
      <c r="J21" s="74">
        <f t="shared" si="1"/>
        <v>17</v>
      </c>
      <c r="K21" s="74">
        <f t="shared" si="1"/>
        <v>292</v>
      </c>
      <c r="L21" s="74">
        <f t="shared" si="1"/>
        <v>241</v>
      </c>
      <c r="M21" s="74">
        <f t="shared" si="1"/>
        <v>15</v>
      </c>
    </row>
  </sheetData>
  <mergeCells count="4">
    <mergeCell ref="A5:A6"/>
    <mergeCell ref="B5:B6"/>
    <mergeCell ref="C5:J5"/>
    <mergeCell ref="K5:M5"/>
  </mergeCells>
  <phoneticPr fontId="2"/>
  <printOptions horizontalCentered="1"/>
  <pageMargins left="0.39370078740157483" right="0.39370078740157483" top="0.51181102362204722" bottom="0.19685039370078741" header="0.31496062992125984" footer="0.31496062992125984"/>
  <pageSetup paperSize="9" scale="78" fitToHeight="0" orientation="landscape" r:id="rId1"/>
  <headerFooter>
    <oddHeader>&amp;R３　活動内容（農業生産活動）</oddHeader>
    <oddFooter xml:space="preserve">&amp;C&amp;P 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5"/>
  <sheetViews>
    <sheetView zoomScaleNormal="100" zoomScaleSheetLayoutView="100" workbookViewId="0">
      <pane xSplit="2" ySplit="5" topLeftCell="C90" activePane="bottomRight" state="frozen"/>
      <selection activeCell="AB25" sqref="AB25"/>
      <selection pane="topRight" activeCell="AB25" sqref="AB25"/>
      <selection pane="bottomLeft" activeCell="AB25" sqref="AB25"/>
      <selection pane="bottomRight"/>
    </sheetView>
  </sheetViews>
  <sheetFormatPr defaultColWidth="9" defaultRowHeight="13.5" x14ac:dyDescent="0.15"/>
  <cols>
    <col min="1" max="1" width="11.75" style="3" customWidth="1"/>
    <col min="2" max="2" width="10.625" style="3" customWidth="1"/>
    <col min="3" max="16" width="11" style="3" customWidth="1"/>
    <col min="17" max="16384" width="9" style="3"/>
  </cols>
  <sheetData>
    <row r="1" spans="1:26" ht="17.25" x14ac:dyDescent="0.15">
      <c r="A1" s="22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26" ht="17.25" x14ac:dyDescent="0.15">
      <c r="A2" s="22" t="s">
        <v>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4"/>
      <c r="R2" s="4"/>
      <c r="S2" s="4"/>
      <c r="T2" s="4"/>
      <c r="U2" s="4"/>
      <c r="V2" s="4"/>
    </row>
    <row r="3" spans="1:26" ht="12" customHeight="1" x14ac:dyDescent="0.15">
      <c r="A3" s="2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4"/>
      <c r="R3" s="4"/>
      <c r="S3" s="4"/>
      <c r="T3" s="4"/>
      <c r="U3" s="4"/>
      <c r="V3" s="4"/>
    </row>
    <row r="4" spans="1:26" ht="63" customHeight="1" x14ac:dyDescent="0.15">
      <c r="A4" s="103" t="s">
        <v>0</v>
      </c>
      <c r="B4" s="103" t="s">
        <v>1</v>
      </c>
      <c r="C4" s="106" t="s">
        <v>59</v>
      </c>
      <c r="D4" s="108"/>
      <c r="E4" s="109" t="s">
        <v>47</v>
      </c>
      <c r="F4" s="109"/>
      <c r="G4" s="109"/>
      <c r="H4" s="109" t="s">
        <v>48</v>
      </c>
      <c r="I4" s="109"/>
      <c r="J4" s="109"/>
      <c r="K4" s="109"/>
      <c r="L4" s="109"/>
      <c r="M4" s="109"/>
      <c r="N4" s="109"/>
      <c r="O4" s="109"/>
      <c r="P4" s="109"/>
    </row>
    <row r="5" spans="1:26" ht="63" customHeight="1" x14ac:dyDescent="0.15">
      <c r="A5" s="104"/>
      <c r="B5" s="104"/>
      <c r="C5" s="53" t="s">
        <v>179</v>
      </c>
      <c r="D5" s="53" t="s">
        <v>180</v>
      </c>
      <c r="E5" s="53" t="s">
        <v>67</v>
      </c>
      <c r="F5" s="53" t="s">
        <v>181</v>
      </c>
      <c r="G5" s="53" t="s">
        <v>182</v>
      </c>
      <c r="H5" s="53" t="s">
        <v>183</v>
      </c>
      <c r="I5" s="53" t="s">
        <v>184</v>
      </c>
      <c r="J5" s="53" t="s">
        <v>68</v>
      </c>
      <c r="K5" s="53" t="s">
        <v>185</v>
      </c>
      <c r="L5" s="53" t="s">
        <v>186</v>
      </c>
      <c r="M5" s="53" t="s">
        <v>187</v>
      </c>
      <c r="N5" s="53" t="s">
        <v>188</v>
      </c>
      <c r="O5" s="53" t="s">
        <v>189</v>
      </c>
      <c r="P5" s="53" t="s">
        <v>190</v>
      </c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15">
      <c r="A6" s="27" t="s">
        <v>12</v>
      </c>
      <c r="B6" s="28" t="s">
        <v>71</v>
      </c>
      <c r="C6" s="66">
        <v>3</v>
      </c>
      <c r="D6" s="66">
        <v>0</v>
      </c>
      <c r="E6" s="66">
        <v>2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4</v>
      </c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15">
      <c r="A7" s="27" t="s">
        <v>12</v>
      </c>
      <c r="B7" s="28" t="s">
        <v>72</v>
      </c>
      <c r="C7" s="66">
        <v>1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1</v>
      </c>
      <c r="R7" s="11"/>
      <c r="S7" s="11"/>
      <c r="T7" s="11"/>
      <c r="U7" s="11"/>
      <c r="V7" s="11"/>
      <c r="W7" s="11"/>
      <c r="X7" s="11"/>
      <c r="Y7" s="11"/>
      <c r="Z7" s="11"/>
    </row>
    <row r="8" spans="1:26" ht="15.75" customHeight="1" x14ac:dyDescent="0.15">
      <c r="A8" s="27" t="s">
        <v>12</v>
      </c>
      <c r="B8" s="28" t="s">
        <v>73</v>
      </c>
      <c r="C8" s="66">
        <v>0</v>
      </c>
      <c r="D8" s="66">
        <v>0</v>
      </c>
      <c r="E8" s="66">
        <v>1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1</v>
      </c>
      <c r="R8" s="11"/>
      <c r="S8" s="11"/>
      <c r="T8" s="11"/>
      <c r="U8" s="11"/>
      <c r="V8" s="11"/>
      <c r="W8" s="11"/>
      <c r="X8" s="11"/>
      <c r="Y8" s="11"/>
      <c r="Z8" s="11"/>
    </row>
    <row r="9" spans="1:26" ht="15.75" customHeight="1" x14ac:dyDescent="0.15">
      <c r="A9" s="27" t="s">
        <v>12</v>
      </c>
      <c r="B9" s="28" t="s">
        <v>74</v>
      </c>
      <c r="C9" s="66">
        <v>1</v>
      </c>
      <c r="D9" s="66">
        <v>0</v>
      </c>
      <c r="E9" s="66">
        <v>1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4"/>
      <c r="R9" s="11"/>
      <c r="S9" s="11"/>
      <c r="T9" s="11"/>
      <c r="U9" s="11"/>
      <c r="V9" s="11"/>
      <c r="W9" s="11"/>
      <c r="X9" s="11"/>
      <c r="Y9" s="11"/>
      <c r="Z9" s="11"/>
    </row>
    <row r="10" spans="1:26" ht="15.75" customHeight="1" x14ac:dyDescent="0.15">
      <c r="A10" s="27" t="s">
        <v>12</v>
      </c>
      <c r="B10" s="28" t="s">
        <v>75</v>
      </c>
      <c r="C10" s="66">
        <v>0</v>
      </c>
      <c r="D10" s="66">
        <v>0</v>
      </c>
      <c r="E10" s="66">
        <v>4</v>
      </c>
      <c r="F10" s="66">
        <v>0</v>
      </c>
      <c r="G10" s="66">
        <v>0</v>
      </c>
      <c r="H10" s="66">
        <v>0</v>
      </c>
      <c r="I10" s="66">
        <v>0</v>
      </c>
      <c r="J10" s="66">
        <v>2</v>
      </c>
      <c r="K10" s="66">
        <v>0</v>
      </c>
      <c r="L10" s="66">
        <v>2</v>
      </c>
      <c r="M10" s="66">
        <v>0</v>
      </c>
      <c r="N10" s="66">
        <v>0</v>
      </c>
      <c r="O10" s="66">
        <v>0</v>
      </c>
      <c r="P10" s="66">
        <v>0</v>
      </c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75" customHeight="1" x14ac:dyDescent="0.15">
      <c r="A11" s="27" t="s">
        <v>12</v>
      </c>
      <c r="B11" s="28" t="s">
        <v>76</v>
      </c>
      <c r="C11" s="66">
        <v>1</v>
      </c>
      <c r="D11" s="66">
        <v>0</v>
      </c>
      <c r="E11" s="66">
        <v>7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 x14ac:dyDescent="0.15">
      <c r="A12" s="27" t="s">
        <v>12</v>
      </c>
      <c r="B12" s="28" t="s">
        <v>77</v>
      </c>
      <c r="C12" s="66">
        <v>0</v>
      </c>
      <c r="D12" s="66">
        <v>0</v>
      </c>
      <c r="E12" s="66">
        <v>24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15">
      <c r="A13" s="27" t="s">
        <v>12</v>
      </c>
      <c r="B13" s="28" t="s">
        <v>78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4</v>
      </c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15">
      <c r="A14" s="27" t="s">
        <v>12</v>
      </c>
      <c r="B14" s="28" t="s">
        <v>79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11</v>
      </c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15">
      <c r="A15" s="27" t="s">
        <v>12</v>
      </c>
      <c r="B15" s="28" t="s">
        <v>80</v>
      </c>
      <c r="C15" s="66">
        <v>3</v>
      </c>
      <c r="D15" s="66">
        <v>0</v>
      </c>
      <c r="E15" s="66">
        <v>3</v>
      </c>
      <c r="F15" s="66">
        <v>5</v>
      </c>
      <c r="G15" s="66">
        <v>0</v>
      </c>
      <c r="H15" s="66">
        <v>1</v>
      </c>
      <c r="I15" s="66">
        <v>0</v>
      </c>
      <c r="J15" s="66">
        <v>9</v>
      </c>
      <c r="K15" s="66">
        <v>9</v>
      </c>
      <c r="L15" s="66">
        <v>0</v>
      </c>
      <c r="M15" s="66">
        <v>0</v>
      </c>
      <c r="N15" s="66">
        <v>1</v>
      </c>
      <c r="O15" s="66">
        <v>1</v>
      </c>
      <c r="P15" s="66">
        <v>10</v>
      </c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15">
      <c r="A16" s="27" t="s">
        <v>12</v>
      </c>
      <c r="B16" s="28" t="s">
        <v>81</v>
      </c>
      <c r="C16" s="66">
        <v>0</v>
      </c>
      <c r="D16" s="66">
        <v>0</v>
      </c>
      <c r="E16" s="66">
        <v>0</v>
      </c>
      <c r="F16" s="66">
        <v>1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15">
      <c r="A17" s="27" t="s">
        <v>12</v>
      </c>
      <c r="B17" s="28" t="s">
        <v>82</v>
      </c>
      <c r="C17" s="66">
        <v>1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11</v>
      </c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15">
      <c r="A18" s="27" t="s">
        <v>12</v>
      </c>
      <c r="B18" s="28" t="s">
        <v>83</v>
      </c>
      <c r="C18" s="66">
        <v>0</v>
      </c>
      <c r="D18" s="66">
        <v>0</v>
      </c>
      <c r="E18" s="66">
        <v>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1</v>
      </c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15">
      <c r="A19" s="27" t="s">
        <v>12</v>
      </c>
      <c r="B19" s="28" t="s">
        <v>84</v>
      </c>
      <c r="C19" s="66">
        <v>2</v>
      </c>
      <c r="D19" s="66">
        <v>0</v>
      </c>
      <c r="E19" s="66">
        <v>0</v>
      </c>
      <c r="F19" s="66">
        <v>1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8</v>
      </c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 x14ac:dyDescent="0.15">
      <c r="A20" s="27" t="s">
        <v>12</v>
      </c>
      <c r="B20" s="28" t="s">
        <v>85</v>
      </c>
      <c r="C20" s="66">
        <v>0</v>
      </c>
      <c r="D20" s="66">
        <v>0</v>
      </c>
      <c r="E20" s="66">
        <v>3</v>
      </c>
      <c r="F20" s="66">
        <v>0</v>
      </c>
      <c r="G20" s="66">
        <v>1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15">
      <c r="A21" s="27" t="s">
        <v>12</v>
      </c>
      <c r="B21" s="28" t="s">
        <v>86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11</v>
      </c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15">
      <c r="A22" s="27" t="s">
        <v>12</v>
      </c>
      <c r="B22" s="28" t="s">
        <v>87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15">
      <c r="A23" s="27" t="s">
        <v>12</v>
      </c>
      <c r="B23" s="28" t="s">
        <v>88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10</v>
      </c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15">
      <c r="A24" s="27" t="s">
        <v>13</v>
      </c>
      <c r="B24" s="28" t="s">
        <v>89</v>
      </c>
      <c r="C24" s="66">
        <v>0</v>
      </c>
      <c r="D24" s="66">
        <v>0</v>
      </c>
      <c r="E24" s="66">
        <v>1</v>
      </c>
      <c r="F24" s="66">
        <v>0</v>
      </c>
      <c r="G24" s="66">
        <v>0</v>
      </c>
      <c r="H24" s="66">
        <v>1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6</v>
      </c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15">
      <c r="A25" s="27" t="s">
        <v>14</v>
      </c>
      <c r="B25" s="28" t="s">
        <v>90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19</v>
      </c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15">
      <c r="A26" s="27" t="s">
        <v>14</v>
      </c>
      <c r="B26" s="28" t="s">
        <v>91</v>
      </c>
      <c r="C26" s="66">
        <v>0</v>
      </c>
      <c r="D26" s="66">
        <v>1</v>
      </c>
      <c r="E26" s="66">
        <v>2</v>
      </c>
      <c r="F26" s="66">
        <v>0</v>
      </c>
      <c r="G26" s="66">
        <v>0</v>
      </c>
      <c r="H26" s="66">
        <v>1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15">
      <c r="A27" s="27" t="s">
        <v>14</v>
      </c>
      <c r="B27" s="28" t="s">
        <v>92</v>
      </c>
      <c r="C27" s="66">
        <v>0</v>
      </c>
      <c r="D27" s="66">
        <v>0</v>
      </c>
      <c r="E27" s="66">
        <v>6</v>
      </c>
      <c r="F27" s="66">
        <v>0</v>
      </c>
      <c r="G27" s="66">
        <v>1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6</v>
      </c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15">
      <c r="A28" s="27" t="s">
        <v>14</v>
      </c>
      <c r="B28" s="28" t="s">
        <v>93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1</v>
      </c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15">
      <c r="A29" s="27" t="s">
        <v>15</v>
      </c>
      <c r="B29" s="28" t="s">
        <v>94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1</v>
      </c>
      <c r="I29" s="66">
        <v>1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15">
      <c r="A30" s="27" t="s">
        <v>15</v>
      </c>
      <c r="B30" s="28" t="s">
        <v>95</v>
      </c>
      <c r="C30" s="66">
        <v>0</v>
      </c>
      <c r="D30" s="66">
        <v>0</v>
      </c>
      <c r="E30" s="66">
        <v>0</v>
      </c>
      <c r="F30" s="66">
        <v>0</v>
      </c>
      <c r="G30" s="66">
        <v>1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15">
      <c r="A31" s="27" t="s">
        <v>15</v>
      </c>
      <c r="B31" s="28" t="s">
        <v>96</v>
      </c>
      <c r="C31" s="66">
        <v>1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1</v>
      </c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15">
      <c r="A32" s="27" t="s">
        <v>15</v>
      </c>
      <c r="B32" s="28" t="s">
        <v>97</v>
      </c>
      <c r="C32" s="66">
        <v>1</v>
      </c>
      <c r="D32" s="66">
        <v>0</v>
      </c>
      <c r="E32" s="66">
        <v>1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1</v>
      </c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15">
      <c r="A33" s="27" t="s">
        <v>16</v>
      </c>
      <c r="B33" s="28" t="s">
        <v>98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1</v>
      </c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15">
      <c r="A34" s="27" t="s">
        <v>16</v>
      </c>
      <c r="B34" s="28" t="s">
        <v>99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66">
        <v>1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15">
      <c r="A35" s="27" t="s">
        <v>17</v>
      </c>
      <c r="B35" s="28" t="s">
        <v>100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2</v>
      </c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15">
      <c r="A36" s="27" t="s">
        <v>18</v>
      </c>
      <c r="B36" s="28" t="s">
        <v>101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1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15">
      <c r="A37" s="27" t="s">
        <v>18</v>
      </c>
      <c r="B37" s="28" t="s">
        <v>102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1</v>
      </c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15">
      <c r="A38" s="27" t="s">
        <v>18</v>
      </c>
      <c r="B38" s="28" t="s">
        <v>103</v>
      </c>
      <c r="C38" s="66">
        <v>0</v>
      </c>
      <c r="D38" s="66">
        <v>0</v>
      </c>
      <c r="E38" s="66">
        <v>3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15">
      <c r="A39" s="27" t="s">
        <v>19</v>
      </c>
      <c r="B39" s="28" t="s">
        <v>104</v>
      </c>
      <c r="C39" s="66">
        <v>1</v>
      </c>
      <c r="D39" s="66">
        <v>0</v>
      </c>
      <c r="E39" s="66">
        <v>0</v>
      </c>
      <c r="F39" s="66">
        <v>1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15">
      <c r="A40" s="27" t="s">
        <v>19</v>
      </c>
      <c r="B40" s="28" t="s">
        <v>105</v>
      </c>
      <c r="C40" s="66">
        <v>0</v>
      </c>
      <c r="D40" s="66">
        <v>0</v>
      </c>
      <c r="E40" s="66">
        <v>2</v>
      </c>
      <c r="F40" s="66">
        <v>0</v>
      </c>
      <c r="G40" s="66">
        <v>1</v>
      </c>
      <c r="H40" s="66">
        <v>1</v>
      </c>
      <c r="I40" s="66">
        <v>0</v>
      </c>
      <c r="J40" s="66">
        <v>1</v>
      </c>
      <c r="K40" s="66">
        <v>0</v>
      </c>
      <c r="L40" s="66">
        <v>0</v>
      </c>
      <c r="M40" s="66">
        <v>1</v>
      </c>
      <c r="N40" s="66">
        <v>0</v>
      </c>
      <c r="O40" s="66">
        <v>0</v>
      </c>
      <c r="P40" s="66">
        <v>2</v>
      </c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15">
      <c r="A41" s="27" t="s">
        <v>19</v>
      </c>
      <c r="B41" s="28" t="s">
        <v>106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2</v>
      </c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15">
      <c r="A42" s="27" t="s">
        <v>19</v>
      </c>
      <c r="B42" s="28" t="s">
        <v>107</v>
      </c>
      <c r="C42" s="66">
        <v>0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1</v>
      </c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15">
      <c r="A43" s="27" t="s">
        <v>19</v>
      </c>
      <c r="B43" s="28" t="s">
        <v>108</v>
      </c>
      <c r="C43" s="66">
        <v>0</v>
      </c>
      <c r="D43" s="66">
        <v>0</v>
      </c>
      <c r="E43" s="66">
        <v>1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1</v>
      </c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15">
      <c r="A44" s="27" t="s">
        <v>19</v>
      </c>
      <c r="B44" s="28" t="s">
        <v>109</v>
      </c>
      <c r="C44" s="66">
        <v>0</v>
      </c>
      <c r="D44" s="66">
        <v>0</v>
      </c>
      <c r="E44" s="66">
        <v>0</v>
      </c>
      <c r="F44" s="66">
        <v>0</v>
      </c>
      <c r="G44" s="66">
        <v>0</v>
      </c>
      <c r="H44" s="66">
        <v>1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15">
      <c r="A45" s="27" t="s">
        <v>19</v>
      </c>
      <c r="B45" s="28" t="s">
        <v>110</v>
      </c>
      <c r="C45" s="66">
        <v>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2</v>
      </c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15">
      <c r="A46" s="27" t="s">
        <v>19</v>
      </c>
      <c r="B46" s="28" t="s">
        <v>111</v>
      </c>
      <c r="C46" s="66">
        <v>0</v>
      </c>
      <c r="D46" s="66">
        <v>0</v>
      </c>
      <c r="E46" s="66">
        <v>1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15">
      <c r="A47" s="27" t="s">
        <v>19</v>
      </c>
      <c r="B47" s="28" t="s">
        <v>112</v>
      </c>
      <c r="C47" s="66">
        <v>0</v>
      </c>
      <c r="D47" s="66">
        <v>0</v>
      </c>
      <c r="E47" s="66">
        <v>0</v>
      </c>
      <c r="F47" s="66">
        <v>0</v>
      </c>
      <c r="G47" s="66">
        <v>0</v>
      </c>
      <c r="H47" s="66">
        <v>1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3</v>
      </c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15">
      <c r="A48" s="27" t="s">
        <v>19</v>
      </c>
      <c r="B48" s="28" t="s">
        <v>113</v>
      </c>
      <c r="C48" s="66">
        <v>0</v>
      </c>
      <c r="D48" s="66">
        <v>0</v>
      </c>
      <c r="E48" s="66">
        <v>1</v>
      </c>
      <c r="F48" s="66">
        <v>0</v>
      </c>
      <c r="G48" s="66">
        <v>0</v>
      </c>
      <c r="H48" s="66">
        <v>1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15">
      <c r="A49" s="27" t="s">
        <v>19</v>
      </c>
      <c r="B49" s="28" t="s">
        <v>114</v>
      </c>
      <c r="C49" s="66">
        <v>0</v>
      </c>
      <c r="D49" s="66">
        <v>0</v>
      </c>
      <c r="E49" s="66">
        <v>1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1</v>
      </c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15">
      <c r="A50" s="27" t="s">
        <v>19</v>
      </c>
      <c r="B50" s="28" t="s">
        <v>115</v>
      </c>
      <c r="C50" s="66">
        <v>0</v>
      </c>
      <c r="D50" s="66">
        <v>1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1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15">
      <c r="A51" s="27" t="s">
        <v>19</v>
      </c>
      <c r="B51" s="28" t="s">
        <v>116</v>
      </c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1</v>
      </c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15">
      <c r="A52" s="27" t="s">
        <v>19</v>
      </c>
      <c r="B52" s="28" t="s">
        <v>117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1</v>
      </c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15">
      <c r="A53" s="27" t="s">
        <v>19</v>
      </c>
      <c r="B53" s="28" t="s">
        <v>118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2</v>
      </c>
      <c r="K53" s="66">
        <v>2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15">
      <c r="A54" s="27" t="s">
        <v>19</v>
      </c>
      <c r="B54" s="28" t="s">
        <v>119</v>
      </c>
      <c r="C54" s="66">
        <v>0</v>
      </c>
      <c r="D54" s="66">
        <v>0</v>
      </c>
      <c r="E54" s="66">
        <v>1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15">
      <c r="A55" s="27" t="s">
        <v>19</v>
      </c>
      <c r="B55" s="28" t="s">
        <v>120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1</v>
      </c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15">
      <c r="A56" s="27" t="s">
        <v>19</v>
      </c>
      <c r="B56" s="28" t="s">
        <v>121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1</v>
      </c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15">
      <c r="A57" s="27" t="s">
        <v>19</v>
      </c>
      <c r="B57" s="28" t="s">
        <v>122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1</v>
      </c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15">
      <c r="A58" s="27" t="s">
        <v>19</v>
      </c>
      <c r="B58" s="28" t="s">
        <v>123</v>
      </c>
      <c r="C58" s="66">
        <v>1</v>
      </c>
      <c r="D58" s="66">
        <v>0</v>
      </c>
      <c r="E58" s="66">
        <v>2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15">
      <c r="A59" s="27" t="s">
        <v>19</v>
      </c>
      <c r="B59" s="28" t="s">
        <v>124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  <c r="H59" s="66">
        <v>1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15">
      <c r="A60" s="27" t="s">
        <v>19</v>
      </c>
      <c r="B60" s="28" t="s">
        <v>125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66">
        <v>1</v>
      </c>
      <c r="I60" s="66">
        <v>1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15">
      <c r="A61" s="27" t="s">
        <v>19</v>
      </c>
      <c r="B61" s="28" t="s">
        <v>126</v>
      </c>
      <c r="C61" s="66">
        <v>0</v>
      </c>
      <c r="D61" s="66">
        <v>0</v>
      </c>
      <c r="E61" s="66">
        <v>1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15">
      <c r="A62" s="27" t="s">
        <v>20</v>
      </c>
      <c r="B62" s="28" t="s">
        <v>127</v>
      </c>
      <c r="C62" s="66">
        <v>0</v>
      </c>
      <c r="D62" s="66">
        <v>0</v>
      </c>
      <c r="E62" s="66">
        <v>1</v>
      </c>
      <c r="F62" s="66">
        <v>0</v>
      </c>
      <c r="G62" s="66">
        <v>0</v>
      </c>
      <c r="H62" s="66">
        <v>0</v>
      </c>
      <c r="I62" s="66">
        <v>0</v>
      </c>
      <c r="J62" s="66">
        <v>1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1</v>
      </c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15">
      <c r="A63" s="27" t="s">
        <v>20</v>
      </c>
      <c r="B63" s="28" t="s">
        <v>128</v>
      </c>
      <c r="C63" s="66">
        <v>0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4</v>
      </c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15">
      <c r="A64" s="27" t="s">
        <v>20</v>
      </c>
      <c r="B64" s="28" t="s">
        <v>129</v>
      </c>
      <c r="C64" s="66">
        <v>0</v>
      </c>
      <c r="D64" s="66">
        <v>0</v>
      </c>
      <c r="E64" s="66">
        <v>0</v>
      </c>
      <c r="F64" s="66">
        <v>0</v>
      </c>
      <c r="G64" s="66">
        <v>0</v>
      </c>
      <c r="H64" s="66">
        <v>11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66">
        <v>7</v>
      </c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15">
      <c r="A65" s="27" t="s">
        <v>20</v>
      </c>
      <c r="B65" s="28" t="s">
        <v>130</v>
      </c>
      <c r="C65" s="66">
        <v>3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6</v>
      </c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15">
      <c r="A66" s="27" t="s">
        <v>20</v>
      </c>
      <c r="B66" s="28" t="s">
        <v>131</v>
      </c>
      <c r="C66" s="66">
        <v>0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1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1</v>
      </c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15">
      <c r="A67" s="27" t="s">
        <v>20</v>
      </c>
      <c r="B67" s="28" t="s">
        <v>132</v>
      </c>
      <c r="C67" s="66">
        <v>1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1</v>
      </c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15">
      <c r="A68" s="27" t="s">
        <v>20</v>
      </c>
      <c r="B68" s="28" t="s">
        <v>133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  <c r="H68" s="66">
        <v>1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0</v>
      </c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15">
      <c r="A69" s="27" t="s">
        <v>20</v>
      </c>
      <c r="B69" s="28" t="s">
        <v>134</v>
      </c>
      <c r="C69" s="66">
        <v>0</v>
      </c>
      <c r="D69" s="66">
        <v>0</v>
      </c>
      <c r="E69" s="66">
        <v>0</v>
      </c>
      <c r="F69" s="66">
        <v>0</v>
      </c>
      <c r="G69" s="66">
        <v>0</v>
      </c>
      <c r="H69" s="66">
        <v>2</v>
      </c>
      <c r="I69" s="66">
        <v>2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2</v>
      </c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15">
      <c r="A70" s="27" t="s">
        <v>21</v>
      </c>
      <c r="B70" s="28" t="s">
        <v>135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2</v>
      </c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15">
      <c r="A71" s="27" t="s">
        <v>21</v>
      </c>
      <c r="B71" s="28" t="s">
        <v>136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v>0</v>
      </c>
      <c r="P71" s="66">
        <v>1</v>
      </c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15">
      <c r="A72" s="27" t="s">
        <v>21</v>
      </c>
      <c r="B72" s="28" t="s">
        <v>137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v>0</v>
      </c>
      <c r="P72" s="66">
        <v>1</v>
      </c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15">
      <c r="A73" s="27" t="s">
        <v>21</v>
      </c>
      <c r="B73" s="28" t="s">
        <v>138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1</v>
      </c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15">
      <c r="A74" s="27" t="s">
        <v>21</v>
      </c>
      <c r="B74" s="28" t="s">
        <v>139</v>
      </c>
      <c r="C74" s="66">
        <v>0</v>
      </c>
      <c r="D74" s="66">
        <v>0</v>
      </c>
      <c r="E74" s="66">
        <v>0</v>
      </c>
      <c r="F74" s="66">
        <v>0</v>
      </c>
      <c r="G74" s="66">
        <v>0</v>
      </c>
      <c r="H74" s="66">
        <v>1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1</v>
      </c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15">
      <c r="A75" s="27" t="s">
        <v>21</v>
      </c>
      <c r="B75" s="28" t="s">
        <v>140</v>
      </c>
      <c r="C75" s="66">
        <v>0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1</v>
      </c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15">
      <c r="A76" s="27" t="s">
        <v>21</v>
      </c>
      <c r="B76" s="28" t="s">
        <v>141</v>
      </c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1</v>
      </c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15">
      <c r="A77" s="27" t="s">
        <v>169</v>
      </c>
      <c r="B77" s="28" t="s">
        <v>142</v>
      </c>
      <c r="C77" s="66">
        <v>0</v>
      </c>
      <c r="D77" s="66">
        <v>0</v>
      </c>
      <c r="E77" s="66">
        <v>1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2</v>
      </c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15">
      <c r="A78" s="27" t="s">
        <v>169</v>
      </c>
      <c r="B78" s="28" t="s">
        <v>143</v>
      </c>
      <c r="C78" s="66">
        <v>1</v>
      </c>
      <c r="D78" s="66">
        <v>0</v>
      </c>
      <c r="E78" s="66">
        <v>2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2</v>
      </c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15">
      <c r="A79" s="27" t="s">
        <v>169</v>
      </c>
      <c r="B79" s="28" t="s">
        <v>144</v>
      </c>
      <c r="C79" s="66">
        <v>0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66">
        <v>0</v>
      </c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15">
      <c r="A80" s="27" t="s">
        <v>169</v>
      </c>
      <c r="B80" s="28" t="s">
        <v>145</v>
      </c>
      <c r="C80" s="66">
        <v>0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v>0</v>
      </c>
      <c r="P80" s="66">
        <v>1</v>
      </c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15">
      <c r="A81" s="27" t="s">
        <v>169</v>
      </c>
      <c r="B81" s="28" t="s">
        <v>146</v>
      </c>
      <c r="C81" s="66">
        <v>0</v>
      </c>
      <c r="D81" s="66">
        <v>0</v>
      </c>
      <c r="E81" s="66">
        <v>0</v>
      </c>
      <c r="F81" s="66">
        <v>0</v>
      </c>
      <c r="G81" s="66">
        <v>0</v>
      </c>
      <c r="H81" s="66">
        <v>1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15">
      <c r="A82" s="27" t="s">
        <v>169</v>
      </c>
      <c r="B82" s="28" t="s">
        <v>147</v>
      </c>
      <c r="C82" s="66">
        <v>0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v>0</v>
      </c>
      <c r="P82" s="66">
        <v>1</v>
      </c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15">
      <c r="A83" s="27" t="s">
        <v>169</v>
      </c>
      <c r="B83" s="28" t="s">
        <v>148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v>0</v>
      </c>
      <c r="P83" s="66">
        <v>1</v>
      </c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15">
      <c r="A84" s="27" t="s">
        <v>23</v>
      </c>
      <c r="B84" s="28" t="s">
        <v>149</v>
      </c>
      <c r="C84" s="66">
        <v>0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2</v>
      </c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15">
      <c r="A85" s="27" t="s">
        <v>23</v>
      </c>
      <c r="B85" s="28" t="s">
        <v>150</v>
      </c>
      <c r="C85" s="66">
        <v>0</v>
      </c>
      <c r="D85" s="66">
        <v>0</v>
      </c>
      <c r="E85" s="66">
        <v>0</v>
      </c>
      <c r="F85" s="66">
        <v>0</v>
      </c>
      <c r="G85" s="66">
        <v>1</v>
      </c>
      <c r="H85" s="66">
        <v>1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15">
      <c r="A86" s="27" t="s">
        <v>23</v>
      </c>
      <c r="B86" s="28" t="s">
        <v>151</v>
      </c>
      <c r="C86" s="66">
        <v>0</v>
      </c>
      <c r="D86" s="66">
        <v>0</v>
      </c>
      <c r="E86" s="66">
        <v>1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66">
        <v>1</v>
      </c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15">
      <c r="A87" s="27" t="s">
        <v>23</v>
      </c>
      <c r="B87" s="28" t="s">
        <v>152</v>
      </c>
      <c r="C87" s="66">
        <v>0</v>
      </c>
      <c r="D87" s="66">
        <v>0</v>
      </c>
      <c r="E87" s="66">
        <v>0</v>
      </c>
      <c r="F87" s="66">
        <v>0</v>
      </c>
      <c r="G87" s="66">
        <v>0</v>
      </c>
      <c r="H87" s="66">
        <v>1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66">
        <v>1</v>
      </c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15">
      <c r="A88" s="27" t="s">
        <v>23</v>
      </c>
      <c r="B88" s="28" t="s">
        <v>153</v>
      </c>
      <c r="C88" s="66">
        <v>0</v>
      </c>
      <c r="D88" s="66">
        <v>0</v>
      </c>
      <c r="E88" s="66">
        <v>2</v>
      </c>
      <c r="F88" s="66">
        <v>0</v>
      </c>
      <c r="G88" s="66">
        <v>0</v>
      </c>
      <c r="H88" s="66">
        <v>24</v>
      </c>
      <c r="I88" s="66">
        <v>17</v>
      </c>
      <c r="J88" s="66">
        <v>0</v>
      </c>
      <c r="K88" s="66">
        <v>0</v>
      </c>
      <c r="L88" s="66">
        <v>0</v>
      </c>
      <c r="M88" s="66">
        <v>1</v>
      </c>
      <c r="N88" s="66">
        <v>0</v>
      </c>
      <c r="O88" s="66">
        <v>0</v>
      </c>
      <c r="P88" s="66">
        <v>28</v>
      </c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15">
      <c r="A89" s="27" t="s">
        <v>23</v>
      </c>
      <c r="B89" s="28" t="s">
        <v>154</v>
      </c>
      <c r="C89" s="66">
        <v>0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66">
        <v>1</v>
      </c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15">
      <c r="A90" s="27" t="s">
        <v>23</v>
      </c>
      <c r="B90" s="28" t="s">
        <v>155</v>
      </c>
      <c r="C90" s="66">
        <v>0</v>
      </c>
      <c r="D90" s="66">
        <v>0</v>
      </c>
      <c r="E90" s="66">
        <v>0</v>
      </c>
      <c r="F90" s="66">
        <v>0</v>
      </c>
      <c r="G90" s="66">
        <v>0</v>
      </c>
      <c r="H90" s="66">
        <v>3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66">
        <v>0</v>
      </c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15">
      <c r="A91" s="27" t="s">
        <v>24</v>
      </c>
      <c r="B91" s="28" t="s">
        <v>156</v>
      </c>
      <c r="C91" s="66">
        <v>0</v>
      </c>
      <c r="D91" s="66">
        <v>0</v>
      </c>
      <c r="E91" s="66">
        <v>1</v>
      </c>
      <c r="F91" s="66">
        <v>0</v>
      </c>
      <c r="G91" s="66">
        <v>0</v>
      </c>
      <c r="H91" s="66">
        <v>1</v>
      </c>
      <c r="I91" s="66">
        <v>1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66">
        <v>2</v>
      </c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15">
      <c r="A92" s="27" t="s">
        <v>24</v>
      </c>
      <c r="B92" s="28" t="s">
        <v>157</v>
      </c>
      <c r="C92" s="66">
        <v>0</v>
      </c>
      <c r="D92" s="66">
        <v>0</v>
      </c>
      <c r="E92" s="66">
        <v>1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66">
        <v>0</v>
      </c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15">
      <c r="A93" s="27" t="s">
        <v>24</v>
      </c>
      <c r="B93" s="28" t="s">
        <v>158</v>
      </c>
      <c r="C93" s="66">
        <v>0</v>
      </c>
      <c r="D93" s="66">
        <v>0</v>
      </c>
      <c r="E93" s="66">
        <v>1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15">
      <c r="A94" s="27" t="s">
        <v>24</v>
      </c>
      <c r="B94" s="28" t="s">
        <v>159</v>
      </c>
      <c r="C94" s="66">
        <v>0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1</v>
      </c>
      <c r="M94" s="66">
        <v>0</v>
      </c>
      <c r="N94" s="66">
        <v>0</v>
      </c>
      <c r="O94" s="66">
        <v>0</v>
      </c>
      <c r="P94" s="66">
        <v>1</v>
      </c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15">
      <c r="A95" s="27" t="s">
        <v>24</v>
      </c>
      <c r="B95" s="28" t="s">
        <v>160</v>
      </c>
      <c r="C95" s="66">
        <v>0</v>
      </c>
      <c r="D95" s="66">
        <v>0</v>
      </c>
      <c r="E95" s="66">
        <v>1</v>
      </c>
      <c r="F95" s="66">
        <v>0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6">
        <v>0</v>
      </c>
      <c r="P95" s="66">
        <v>0</v>
      </c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15">
      <c r="A96" s="27" t="s">
        <v>24</v>
      </c>
      <c r="B96" s="28" t="s">
        <v>161</v>
      </c>
      <c r="C96" s="66">
        <v>0</v>
      </c>
      <c r="D96" s="66">
        <v>0</v>
      </c>
      <c r="E96" s="66">
        <v>1</v>
      </c>
      <c r="F96" s="66">
        <v>0</v>
      </c>
      <c r="G96" s="66">
        <v>0</v>
      </c>
      <c r="H96" s="66">
        <v>0</v>
      </c>
      <c r="I96" s="66">
        <v>0</v>
      </c>
      <c r="J96" s="66">
        <v>1</v>
      </c>
      <c r="K96" s="66">
        <v>0</v>
      </c>
      <c r="L96" s="66">
        <v>0</v>
      </c>
      <c r="M96" s="66">
        <v>0</v>
      </c>
      <c r="N96" s="66">
        <v>0</v>
      </c>
      <c r="O96" s="66">
        <v>0</v>
      </c>
      <c r="P96" s="66">
        <v>0</v>
      </c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15">
      <c r="A97" s="27" t="s">
        <v>24</v>
      </c>
      <c r="B97" s="28" t="s">
        <v>162</v>
      </c>
      <c r="C97" s="66">
        <v>0</v>
      </c>
      <c r="D97" s="66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1</v>
      </c>
      <c r="M97" s="66">
        <v>0</v>
      </c>
      <c r="N97" s="66">
        <v>0</v>
      </c>
      <c r="O97" s="66">
        <v>0</v>
      </c>
      <c r="P97" s="66">
        <v>2</v>
      </c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15">
      <c r="A98" s="27" t="s">
        <v>24</v>
      </c>
      <c r="B98" s="28" t="s">
        <v>163</v>
      </c>
      <c r="C98" s="66">
        <v>0</v>
      </c>
      <c r="D98" s="66">
        <v>0</v>
      </c>
      <c r="E98" s="66">
        <v>1</v>
      </c>
      <c r="F98" s="66">
        <v>0</v>
      </c>
      <c r="G98" s="66">
        <v>0</v>
      </c>
      <c r="H98" s="66">
        <v>1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1</v>
      </c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15">
      <c r="A99" s="27" t="s">
        <v>25</v>
      </c>
      <c r="B99" s="28" t="s">
        <v>164</v>
      </c>
      <c r="C99" s="66">
        <v>0</v>
      </c>
      <c r="D99" s="66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66">
        <v>1</v>
      </c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15">
      <c r="A100" s="27" t="s">
        <v>25</v>
      </c>
      <c r="B100" s="28" t="s">
        <v>165</v>
      </c>
      <c r="C100" s="66">
        <v>0</v>
      </c>
      <c r="D100" s="66">
        <v>0</v>
      </c>
      <c r="E100" s="66">
        <v>1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66">
        <v>1</v>
      </c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15">
      <c r="A101" s="27" t="s">
        <v>25</v>
      </c>
      <c r="B101" s="28" t="s">
        <v>166</v>
      </c>
      <c r="C101" s="66">
        <v>0</v>
      </c>
      <c r="D101" s="66">
        <v>0</v>
      </c>
      <c r="E101" s="66">
        <v>0</v>
      </c>
      <c r="F101" s="66">
        <v>0</v>
      </c>
      <c r="G101" s="66">
        <v>0</v>
      </c>
      <c r="H101" s="66">
        <v>0</v>
      </c>
      <c r="I101" s="66">
        <v>0</v>
      </c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6">
        <v>0</v>
      </c>
      <c r="P101" s="66">
        <v>2</v>
      </c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15">
      <c r="A102" s="27" t="s">
        <v>25</v>
      </c>
      <c r="B102" s="28" t="s">
        <v>167</v>
      </c>
      <c r="C102" s="66">
        <v>0</v>
      </c>
      <c r="D102" s="66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1</v>
      </c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15">
      <c r="A103" s="27" t="s">
        <v>25</v>
      </c>
      <c r="B103" s="28" t="s">
        <v>168</v>
      </c>
      <c r="C103" s="66">
        <v>0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66">
        <v>1</v>
      </c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15">
      <c r="A104" s="36" t="s">
        <v>4</v>
      </c>
      <c r="B104" s="68">
        <v>98</v>
      </c>
      <c r="C104" s="66">
        <f>SUM(C6:C103)</f>
        <v>21</v>
      </c>
      <c r="D104" s="66">
        <f t="shared" ref="D104:P104" si="0">SUM(D6:D103)</f>
        <v>2</v>
      </c>
      <c r="E104" s="66">
        <f t="shared" si="0"/>
        <v>84</v>
      </c>
      <c r="F104" s="66">
        <f t="shared" si="0"/>
        <v>8</v>
      </c>
      <c r="G104" s="66">
        <f t="shared" si="0"/>
        <v>5</v>
      </c>
      <c r="H104" s="66">
        <f t="shared" si="0"/>
        <v>59</v>
      </c>
      <c r="I104" s="66">
        <f t="shared" si="0"/>
        <v>22</v>
      </c>
      <c r="J104" s="66">
        <f t="shared" si="0"/>
        <v>18</v>
      </c>
      <c r="K104" s="66">
        <f t="shared" si="0"/>
        <v>11</v>
      </c>
      <c r="L104" s="66">
        <f t="shared" si="0"/>
        <v>4</v>
      </c>
      <c r="M104" s="66">
        <f t="shared" si="0"/>
        <v>2</v>
      </c>
      <c r="N104" s="66">
        <f t="shared" si="0"/>
        <v>1</v>
      </c>
      <c r="O104" s="66">
        <f t="shared" si="0"/>
        <v>1</v>
      </c>
      <c r="P104" s="66">
        <f t="shared" si="0"/>
        <v>209</v>
      </c>
    </row>
    <row r="105" spans="1:26" ht="15.75" customHeight="1" x14ac:dyDescent="0.15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</row>
  </sheetData>
  <mergeCells count="5">
    <mergeCell ref="A4:A5"/>
    <mergeCell ref="B4:B5"/>
    <mergeCell ref="E4:G4"/>
    <mergeCell ref="H4:P4"/>
    <mergeCell ref="C4:D4"/>
  </mergeCells>
  <phoneticPr fontId="2"/>
  <printOptions horizontalCentered="1"/>
  <pageMargins left="0.19685039370078741" right="0.19685039370078741" top="0.51181102362204722" bottom="0.19685039370078741" header="0.31496062992125984" footer="0.31496062992125984"/>
  <pageSetup paperSize="9" scale="75" fitToHeight="0" orientation="landscape" r:id="rId1"/>
  <headerFooter>
    <oddHeader>&amp;R３　活動内容（多面的機能）</oddHeader>
    <oddFooter xml:space="preserve">&amp;C&amp;P </oddFooter>
  </headerFooter>
  <rowBreaks count="2" manualBreakCount="2">
    <brk id="38" max="16383" man="1"/>
    <brk id="7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1"/>
  <sheetViews>
    <sheetView zoomScaleNormal="100" zoomScaleSheetLayoutView="100" workbookViewId="0">
      <pane xSplit="2" ySplit="3" topLeftCell="C4" activePane="bottomRight" state="frozen"/>
      <selection activeCell="AB25" sqref="AB25"/>
      <selection pane="topRight" activeCell="AB25" sqref="AB25"/>
      <selection pane="bottomLeft" activeCell="AB25" sqref="AB25"/>
      <selection pane="bottomRight"/>
    </sheetView>
  </sheetViews>
  <sheetFormatPr defaultColWidth="9" defaultRowHeight="13.5" x14ac:dyDescent="0.15"/>
  <cols>
    <col min="1" max="1" width="11.75" style="3" customWidth="1"/>
    <col min="2" max="2" width="10.625" style="3" customWidth="1"/>
    <col min="3" max="16" width="11" style="3" customWidth="1"/>
    <col min="17" max="16384" width="9" style="3"/>
  </cols>
  <sheetData>
    <row r="1" spans="1:22" ht="17.25" x14ac:dyDescent="0.15">
      <c r="A1" s="22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22" ht="17.25" x14ac:dyDescent="0.15">
      <c r="A2" s="22" t="s">
        <v>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4"/>
      <c r="R2" s="4"/>
      <c r="S2" s="4"/>
      <c r="T2" s="4"/>
      <c r="U2" s="4"/>
      <c r="V2" s="4"/>
    </row>
    <row r="3" spans="1:22" ht="12" customHeight="1" x14ac:dyDescent="0.15">
      <c r="A3" s="2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4"/>
      <c r="R3" s="4"/>
      <c r="S3" s="4"/>
      <c r="T3" s="4"/>
      <c r="U3" s="4"/>
      <c r="V3" s="4"/>
    </row>
    <row r="4" spans="1:22" ht="15.75" customHeight="1" x14ac:dyDescent="0.15">
      <c r="A4" s="78" t="s">
        <v>60</v>
      </c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22" ht="36" customHeight="1" x14ac:dyDescent="0.15">
      <c r="A5" s="103" t="s">
        <v>0</v>
      </c>
      <c r="B5" s="103" t="s">
        <v>1</v>
      </c>
      <c r="C5" s="106" t="s">
        <v>59</v>
      </c>
      <c r="D5" s="108"/>
      <c r="E5" s="109" t="s">
        <v>47</v>
      </c>
      <c r="F5" s="109"/>
      <c r="G5" s="109"/>
      <c r="H5" s="109" t="s">
        <v>48</v>
      </c>
      <c r="I5" s="109"/>
      <c r="J5" s="109"/>
      <c r="K5" s="109"/>
      <c r="L5" s="109"/>
      <c r="M5" s="109"/>
      <c r="N5" s="109"/>
      <c r="O5" s="109"/>
      <c r="P5" s="109"/>
    </row>
    <row r="6" spans="1:22" ht="63" customHeight="1" x14ac:dyDescent="0.15">
      <c r="A6" s="104"/>
      <c r="B6" s="104"/>
      <c r="C6" s="85" t="s">
        <v>179</v>
      </c>
      <c r="D6" s="85" t="s">
        <v>180</v>
      </c>
      <c r="E6" s="85" t="s">
        <v>67</v>
      </c>
      <c r="F6" s="85" t="s">
        <v>181</v>
      </c>
      <c r="G6" s="85" t="s">
        <v>182</v>
      </c>
      <c r="H6" s="85" t="s">
        <v>183</v>
      </c>
      <c r="I6" s="85" t="s">
        <v>184</v>
      </c>
      <c r="J6" s="85" t="s">
        <v>68</v>
      </c>
      <c r="K6" s="85" t="s">
        <v>185</v>
      </c>
      <c r="L6" s="85" t="s">
        <v>186</v>
      </c>
      <c r="M6" s="85" t="s">
        <v>187</v>
      </c>
      <c r="N6" s="85" t="s">
        <v>188</v>
      </c>
      <c r="O6" s="85" t="s">
        <v>189</v>
      </c>
      <c r="P6" s="85" t="s">
        <v>190</v>
      </c>
    </row>
    <row r="7" spans="1:22" ht="15.75" customHeight="1" x14ac:dyDescent="0.15">
      <c r="A7" s="27" t="s">
        <v>26</v>
      </c>
      <c r="B7" s="29">
        <f>COUNTA('１協定数、協定参加者数及び交付金額'!B6:B23)</f>
        <v>18</v>
      </c>
      <c r="C7" s="66">
        <f>SUMIF('３活動内容（多面的機能）'!$A$6:$A$103,'３活動内容（多面的機能） (振興局集計)'!$A7,'３活動内容（多面的機能）'!C$6:C$103)</f>
        <v>12</v>
      </c>
      <c r="D7" s="66">
        <f>SUMIF('３活動内容（多面的機能）'!$A$6:$A$103,'３活動内容（多面的機能） (振興局集計)'!$A7,'３活動内容（多面的機能）'!D$6:D$103)</f>
        <v>0</v>
      </c>
      <c r="E7" s="66">
        <f>SUMIF('３活動内容（多面的機能）'!$A$6:$A$103,'３活動内容（多面的機能） (振興局集計)'!$A7,'３活動内容（多面的機能）'!E$6:E$103)</f>
        <v>47</v>
      </c>
      <c r="F7" s="66">
        <f>SUMIF('３活動内容（多面的機能）'!$A$6:$A$103,'３活動内容（多面的機能） (振興局集計)'!$A7,'３活動内容（多面的機能）'!F$6:F$103)</f>
        <v>7</v>
      </c>
      <c r="G7" s="66">
        <f>SUMIF('３活動内容（多面的機能）'!$A$6:$A$103,'３活動内容（多面的機能） (振興局集計)'!$A7,'３活動内容（多面的機能）'!G$6:G$103)</f>
        <v>1</v>
      </c>
      <c r="H7" s="66">
        <f>SUMIF('３活動内容（多面的機能）'!$A$6:$A$103,'３活動内容（多面的機能） (振興局集計)'!$A7,'３活動内容（多面的機能）'!H$6:H$103)</f>
        <v>1</v>
      </c>
      <c r="I7" s="66">
        <f>SUMIF('３活動内容（多面的機能）'!$A$6:$A$103,'３活動内容（多面的機能） (振興局集計)'!$A7,'３活動内容（多面的機能）'!I$6:I$103)</f>
        <v>0</v>
      </c>
      <c r="J7" s="66">
        <f>SUMIF('３活動内容（多面的機能）'!$A$6:$A$103,'３活動内容（多面的機能） (振興局集計)'!$A7,'３活動内容（多面的機能）'!J$6:J$103)</f>
        <v>11</v>
      </c>
      <c r="K7" s="66">
        <f>SUMIF('３活動内容（多面的機能）'!$A$6:$A$103,'３活動内容（多面的機能） (振興局集計)'!$A7,'３活動内容（多面的機能）'!K$6:K$103)</f>
        <v>9</v>
      </c>
      <c r="L7" s="66">
        <f>SUMIF('３活動内容（多面的機能）'!$A$6:$A$103,'３活動内容（多面的機能） (振興局集計)'!$A7,'３活動内容（多面的機能）'!L$6:L$103)</f>
        <v>2</v>
      </c>
      <c r="M7" s="66">
        <f>SUMIF('３活動内容（多面的機能）'!$A$6:$A$103,'３活動内容（多面的機能） (振興局集計)'!$A7,'３活動内容（多面的機能）'!M$6:M$103)</f>
        <v>0</v>
      </c>
      <c r="N7" s="66">
        <f>SUMIF('３活動内容（多面的機能）'!$A$6:$A$103,'３活動内容（多面的機能） (振興局集計)'!$A7,'３活動内容（多面的機能）'!N$6:N$103)</f>
        <v>1</v>
      </c>
      <c r="O7" s="66">
        <f>SUMIF('３活動内容（多面的機能）'!$A$6:$A$103,'３活動内容（多面的機能） (振興局集計)'!$A7,'３活動内容（多面的機能）'!O$6:O$103)</f>
        <v>1</v>
      </c>
      <c r="P7" s="66">
        <f>SUMIF('３活動内容（多面的機能）'!$A$6:$A$103,'３活動内容（多面的機能） (振興局集計)'!$A7,'３活動内容（多面的機能）'!P$6:P$103)</f>
        <v>72</v>
      </c>
    </row>
    <row r="8" spans="1:22" ht="15.75" customHeight="1" x14ac:dyDescent="0.15">
      <c r="A8" s="27" t="s">
        <v>27</v>
      </c>
      <c r="B8" s="29">
        <f>COUNTA('１協定数、協定参加者数及び交付金額'!B24)</f>
        <v>1</v>
      </c>
      <c r="C8" s="66">
        <f>SUMIF('３活動内容（多面的機能）'!$A$6:$A$103,'３活動内容（多面的機能） (振興局集計)'!$A8,'３活動内容（多面的機能）'!C$6:C$103)</f>
        <v>0</v>
      </c>
      <c r="D8" s="66">
        <f>SUMIF('３活動内容（多面的機能）'!$A$6:$A$103,'３活動内容（多面的機能） (振興局集計)'!$A8,'３活動内容（多面的機能）'!D$6:D$103)</f>
        <v>0</v>
      </c>
      <c r="E8" s="66">
        <f>SUMIF('３活動内容（多面的機能）'!$A$6:$A$103,'３活動内容（多面的機能） (振興局集計)'!$A8,'３活動内容（多面的機能）'!E$6:E$103)</f>
        <v>1</v>
      </c>
      <c r="F8" s="66">
        <f>SUMIF('３活動内容（多面的機能）'!$A$6:$A$103,'３活動内容（多面的機能） (振興局集計)'!$A8,'３活動内容（多面的機能）'!F$6:F$103)</f>
        <v>0</v>
      </c>
      <c r="G8" s="66">
        <f>SUMIF('３活動内容（多面的機能）'!$A$6:$A$103,'３活動内容（多面的機能） (振興局集計)'!$A8,'３活動内容（多面的機能）'!G$6:G$103)</f>
        <v>0</v>
      </c>
      <c r="H8" s="66">
        <f>SUMIF('３活動内容（多面的機能）'!$A$6:$A$103,'３活動内容（多面的機能） (振興局集計)'!$A8,'３活動内容（多面的機能）'!H$6:H$103)</f>
        <v>1</v>
      </c>
      <c r="I8" s="66">
        <f>SUMIF('３活動内容（多面的機能）'!$A$6:$A$103,'３活動内容（多面的機能） (振興局集計)'!$A8,'３活動内容（多面的機能）'!I$6:I$103)</f>
        <v>0</v>
      </c>
      <c r="J8" s="66">
        <f>SUMIF('３活動内容（多面的機能）'!$A$6:$A$103,'３活動内容（多面的機能） (振興局集計)'!$A8,'３活動内容（多面的機能）'!J$6:J$103)</f>
        <v>0</v>
      </c>
      <c r="K8" s="66">
        <f>SUMIF('３活動内容（多面的機能）'!$A$6:$A$103,'３活動内容（多面的機能） (振興局集計)'!$A8,'３活動内容（多面的機能）'!K$6:K$103)</f>
        <v>0</v>
      </c>
      <c r="L8" s="66">
        <f>SUMIF('３活動内容（多面的機能）'!$A$6:$A$103,'３活動内容（多面的機能） (振興局集計)'!$A8,'３活動内容（多面的機能）'!L$6:L$103)</f>
        <v>0</v>
      </c>
      <c r="M8" s="66">
        <f>SUMIF('３活動内容（多面的機能）'!$A$6:$A$103,'３活動内容（多面的機能） (振興局集計)'!$A8,'３活動内容（多面的機能）'!M$6:M$103)</f>
        <v>0</v>
      </c>
      <c r="N8" s="66">
        <f>SUMIF('３活動内容（多面的機能）'!$A$6:$A$103,'３活動内容（多面的機能） (振興局集計)'!$A8,'３活動内容（多面的機能）'!N$6:N$103)</f>
        <v>0</v>
      </c>
      <c r="O8" s="66">
        <f>SUMIF('３活動内容（多面的機能）'!$A$6:$A$103,'３活動内容（多面的機能） (振興局集計)'!$A8,'３活動内容（多面的機能）'!O$6:O$103)</f>
        <v>0</v>
      </c>
      <c r="P8" s="66">
        <f>SUMIF('３活動内容（多面的機能）'!$A$6:$A$103,'３活動内容（多面的機能） (振興局集計)'!$A8,'３活動内容（多面的機能）'!P$6:P$103)</f>
        <v>6</v>
      </c>
    </row>
    <row r="9" spans="1:22" ht="15.75" customHeight="1" x14ac:dyDescent="0.15">
      <c r="A9" s="27" t="s">
        <v>28</v>
      </c>
      <c r="B9" s="29">
        <f>COUNTA('１協定数、協定参加者数及び交付金額'!B25:B28)</f>
        <v>4</v>
      </c>
      <c r="C9" s="66">
        <f>SUMIF('３活動内容（多面的機能）'!$A$6:$A$103,'３活動内容（多面的機能） (振興局集計)'!$A9,'３活動内容（多面的機能）'!C$6:C$103)</f>
        <v>0</v>
      </c>
      <c r="D9" s="66">
        <f>SUMIF('３活動内容（多面的機能）'!$A$6:$A$103,'３活動内容（多面的機能） (振興局集計)'!$A9,'３活動内容（多面的機能）'!D$6:D$103)</f>
        <v>1</v>
      </c>
      <c r="E9" s="66">
        <f>SUMIF('３活動内容（多面的機能）'!$A$6:$A$103,'３活動内容（多面的機能） (振興局集計)'!$A9,'３活動内容（多面的機能）'!E$6:E$103)</f>
        <v>8</v>
      </c>
      <c r="F9" s="66">
        <f>SUMIF('３活動内容（多面的機能）'!$A$6:$A$103,'３活動内容（多面的機能） (振興局集計)'!$A9,'３活動内容（多面的機能）'!F$6:F$103)</f>
        <v>0</v>
      </c>
      <c r="G9" s="66">
        <f>SUMIF('３活動内容（多面的機能）'!$A$6:$A$103,'３活動内容（多面的機能） (振興局集計)'!$A9,'３活動内容（多面的機能）'!G$6:G$103)</f>
        <v>1</v>
      </c>
      <c r="H9" s="66">
        <f>SUMIF('３活動内容（多面的機能）'!$A$6:$A$103,'３活動内容（多面的機能） (振興局集計)'!$A9,'３活動内容（多面的機能）'!H$6:H$103)</f>
        <v>1</v>
      </c>
      <c r="I9" s="66">
        <f>SUMIF('３活動内容（多面的機能）'!$A$6:$A$103,'３活動内容（多面的機能） (振興局集計)'!$A9,'３活動内容（多面的機能）'!I$6:I$103)</f>
        <v>0</v>
      </c>
      <c r="J9" s="66">
        <f>SUMIF('３活動内容（多面的機能）'!$A$6:$A$103,'３活動内容（多面的機能） (振興局集計)'!$A9,'３活動内容（多面的機能）'!J$6:J$103)</f>
        <v>0</v>
      </c>
      <c r="K9" s="66">
        <f>SUMIF('３活動内容（多面的機能）'!$A$6:$A$103,'３活動内容（多面的機能） (振興局集計)'!$A9,'３活動内容（多面的機能）'!K$6:K$103)</f>
        <v>0</v>
      </c>
      <c r="L9" s="66">
        <f>SUMIF('３活動内容（多面的機能）'!$A$6:$A$103,'３活動内容（多面的機能） (振興局集計)'!$A9,'３活動内容（多面的機能）'!L$6:L$103)</f>
        <v>0</v>
      </c>
      <c r="M9" s="66">
        <f>SUMIF('３活動内容（多面的機能）'!$A$6:$A$103,'３活動内容（多面的機能） (振興局集計)'!$A9,'３活動内容（多面的機能）'!M$6:M$103)</f>
        <v>0</v>
      </c>
      <c r="N9" s="66">
        <f>SUMIF('３活動内容（多面的機能）'!$A$6:$A$103,'３活動内容（多面的機能） (振興局集計)'!$A9,'３活動内容（多面的機能）'!N$6:N$103)</f>
        <v>0</v>
      </c>
      <c r="O9" s="66">
        <f>SUMIF('３活動内容（多面的機能）'!$A$6:$A$103,'３活動内容（多面的機能） (振興局集計)'!$A9,'３活動内容（多面的機能）'!O$6:O$103)</f>
        <v>0</v>
      </c>
      <c r="P9" s="66">
        <f>SUMIF('３活動内容（多面的機能）'!$A$6:$A$103,'３活動内容（多面的機能） (振興局集計)'!$A9,'３活動内容（多面的機能）'!P$6:P$103)</f>
        <v>26</v>
      </c>
    </row>
    <row r="10" spans="1:22" ht="15.75" customHeight="1" x14ac:dyDescent="0.15">
      <c r="A10" s="27" t="s">
        <v>29</v>
      </c>
      <c r="B10" s="29">
        <f>COUNTA('１協定数、協定参加者数及び交付金額'!B29:B32)</f>
        <v>4</v>
      </c>
      <c r="C10" s="66">
        <f>SUMIF('３活動内容（多面的機能）'!$A$6:$A$103,'３活動内容（多面的機能） (振興局集計)'!$A10,'３活動内容（多面的機能）'!C$6:C$103)</f>
        <v>2</v>
      </c>
      <c r="D10" s="66">
        <f>SUMIF('３活動内容（多面的機能）'!$A$6:$A$103,'３活動内容（多面的機能） (振興局集計)'!$A10,'３活動内容（多面的機能）'!D$6:D$103)</f>
        <v>0</v>
      </c>
      <c r="E10" s="66">
        <f>SUMIF('３活動内容（多面的機能）'!$A$6:$A$103,'３活動内容（多面的機能） (振興局集計)'!$A10,'３活動内容（多面的機能）'!E$6:E$103)</f>
        <v>1</v>
      </c>
      <c r="F10" s="66">
        <f>SUMIF('３活動内容（多面的機能）'!$A$6:$A$103,'３活動内容（多面的機能） (振興局集計)'!$A10,'３活動内容（多面的機能）'!F$6:F$103)</f>
        <v>0</v>
      </c>
      <c r="G10" s="66">
        <f>SUMIF('３活動内容（多面的機能）'!$A$6:$A$103,'３活動内容（多面的機能） (振興局集計)'!$A10,'３活動内容（多面的機能）'!G$6:G$103)</f>
        <v>1</v>
      </c>
      <c r="H10" s="66">
        <f>SUMIF('３活動内容（多面的機能）'!$A$6:$A$103,'３活動内容（多面的機能） (振興局集計)'!$A10,'３活動内容（多面的機能）'!H$6:H$103)</f>
        <v>1</v>
      </c>
      <c r="I10" s="66">
        <f>SUMIF('３活動内容（多面的機能）'!$A$6:$A$103,'３活動内容（多面的機能） (振興局集計)'!$A10,'３活動内容（多面的機能）'!I$6:I$103)</f>
        <v>1</v>
      </c>
      <c r="J10" s="66">
        <f>SUMIF('３活動内容（多面的機能）'!$A$6:$A$103,'３活動内容（多面的機能） (振興局集計)'!$A10,'３活動内容（多面的機能）'!J$6:J$103)</f>
        <v>0</v>
      </c>
      <c r="K10" s="66">
        <f>SUMIF('３活動内容（多面的機能）'!$A$6:$A$103,'３活動内容（多面的機能） (振興局集計)'!$A10,'３活動内容（多面的機能）'!K$6:K$103)</f>
        <v>0</v>
      </c>
      <c r="L10" s="66">
        <f>SUMIF('３活動内容（多面的機能）'!$A$6:$A$103,'３活動内容（多面的機能） (振興局集計)'!$A10,'３活動内容（多面的機能）'!L$6:L$103)</f>
        <v>0</v>
      </c>
      <c r="M10" s="66">
        <f>SUMIF('３活動内容（多面的機能）'!$A$6:$A$103,'３活動内容（多面的機能） (振興局集計)'!$A10,'３活動内容（多面的機能）'!M$6:M$103)</f>
        <v>0</v>
      </c>
      <c r="N10" s="66">
        <f>SUMIF('３活動内容（多面的機能）'!$A$6:$A$103,'３活動内容（多面的機能） (振興局集計)'!$A10,'３活動内容（多面的機能）'!N$6:N$103)</f>
        <v>0</v>
      </c>
      <c r="O10" s="66">
        <f>SUMIF('３活動内容（多面的機能）'!$A$6:$A$103,'３活動内容（多面的機能） (振興局集計)'!$A10,'３活動内容（多面的機能）'!O$6:O$103)</f>
        <v>0</v>
      </c>
      <c r="P10" s="66">
        <f>SUMIF('３活動内容（多面的機能）'!$A$6:$A$103,'３活動内容（多面的機能） (振興局集計)'!$A10,'３活動内容（多面的機能）'!P$6:P$103)</f>
        <v>2</v>
      </c>
    </row>
    <row r="11" spans="1:22" ht="15.75" customHeight="1" x14ac:dyDescent="0.15">
      <c r="A11" s="27" t="s">
        <v>30</v>
      </c>
      <c r="B11" s="29">
        <f>COUNTA('１協定数、協定参加者数及び交付金額'!B33:B34)</f>
        <v>2</v>
      </c>
      <c r="C11" s="66">
        <f>SUMIF('３活動内容（多面的機能）'!$A$6:$A$103,'３活動内容（多面的機能） (振興局集計)'!$A11,'３活動内容（多面的機能）'!C$6:C$103)</f>
        <v>0</v>
      </c>
      <c r="D11" s="66">
        <f>SUMIF('３活動内容（多面的機能）'!$A$6:$A$103,'３活動内容（多面的機能） (振興局集計)'!$A11,'３活動内容（多面的機能）'!D$6:D$103)</f>
        <v>0</v>
      </c>
      <c r="E11" s="66">
        <f>SUMIF('３活動内容（多面的機能）'!$A$6:$A$103,'３活動内容（多面的機能） (振興局集計)'!$A11,'３活動内容（多面的機能）'!E$6:E$103)</f>
        <v>0</v>
      </c>
      <c r="F11" s="66">
        <f>SUMIF('３活動内容（多面的機能）'!$A$6:$A$103,'３活動内容（多面的機能） (振興局集計)'!$A11,'３活動内容（多面的機能）'!F$6:F$103)</f>
        <v>0</v>
      </c>
      <c r="G11" s="66">
        <f>SUMIF('３活動内容（多面的機能）'!$A$6:$A$103,'３活動内容（多面的機能） (振興局集計)'!$A11,'３活動内容（多面的機能）'!G$6:G$103)</f>
        <v>0</v>
      </c>
      <c r="H11" s="66">
        <f>SUMIF('３活動内容（多面的機能）'!$A$6:$A$103,'３活動内容（多面的機能） (振興局集計)'!$A11,'３活動内容（多面的機能）'!H$6:H$103)</f>
        <v>1</v>
      </c>
      <c r="I11" s="66">
        <f>SUMIF('３活動内容（多面的機能）'!$A$6:$A$103,'３活動内容（多面的機能） (振興局集計)'!$A11,'３活動内容（多面的機能）'!I$6:I$103)</f>
        <v>0</v>
      </c>
      <c r="J11" s="66">
        <f>SUMIF('３活動内容（多面的機能）'!$A$6:$A$103,'３活動内容（多面的機能） (振興局集計)'!$A11,'３活動内容（多面的機能）'!J$6:J$103)</f>
        <v>0</v>
      </c>
      <c r="K11" s="66">
        <f>SUMIF('３活動内容（多面的機能）'!$A$6:$A$103,'３活動内容（多面的機能） (振興局集計)'!$A11,'３活動内容（多面的機能）'!K$6:K$103)</f>
        <v>0</v>
      </c>
      <c r="L11" s="66">
        <f>SUMIF('３活動内容（多面的機能）'!$A$6:$A$103,'３活動内容（多面的機能） (振興局集計)'!$A11,'３活動内容（多面的機能）'!L$6:L$103)</f>
        <v>0</v>
      </c>
      <c r="M11" s="66">
        <f>SUMIF('３活動内容（多面的機能）'!$A$6:$A$103,'３活動内容（多面的機能） (振興局集計)'!$A11,'３活動内容（多面的機能）'!M$6:M$103)</f>
        <v>0</v>
      </c>
      <c r="N11" s="66">
        <f>SUMIF('３活動内容（多面的機能）'!$A$6:$A$103,'３活動内容（多面的機能） (振興局集計)'!$A11,'３活動内容（多面的機能）'!N$6:N$103)</f>
        <v>0</v>
      </c>
      <c r="O11" s="66">
        <f>SUMIF('３活動内容（多面的機能）'!$A$6:$A$103,'３活動内容（多面的機能） (振興局集計)'!$A11,'３活動内容（多面的機能）'!O$6:O$103)</f>
        <v>0</v>
      </c>
      <c r="P11" s="66">
        <f>SUMIF('３活動内容（多面的機能）'!$A$6:$A$103,'３活動内容（多面的機能） (振興局集計)'!$A11,'３活動内容（多面的機能）'!P$6:P$103)</f>
        <v>1</v>
      </c>
    </row>
    <row r="12" spans="1:22" ht="15.75" customHeight="1" x14ac:dyDescent="0.15">
      <c r="A12" s="73" t="s">
        <v>31</v>
      </c>
      <c r="B12" s="29">
        <f>COUNTA('１協定数、協定参加者数及び交付金額'!B35)</f>
        <v>1</v>
      </c>
      <c r="C12" s="66">
        <f>SUMIF('３活動内容（多面的機能）'!$A$6:$A$103,'３活動内容（多面的機能） (振興局集計)'!$A12,'３活動内容（多面的機能）'!C$6:C$103)</f>
        <v>0</v>
      </c>
      <c r="D12" s="66">
        <f>SUMIF('３活動内容（多面的機能）'!$A$6:$A$103,'３活動内容（多面的機能） (振興局集計)'!$A12,'３活動内容（多面的機能）'!D$6:D$103)</f>
        <v>0</v>
      </c>
      <c r="E12" s="66">
        <f>SUMIF('３活動内容（多面的機能）'!$A$6:$A$103,'３活動内容（多面的機能） (振興局集計)'!$A12,'３活動内容（多面的機能）'!E$6:E$103)</f>
        <v>0</v>
      </c>
      <c r="F12" s="66">
        <f>SUMIF('３活動内容（多面的機能）'!$A$6:$A$103,'３活動内容（多面的機能） (振興局集計)'!$A12,'３活動内容（多面的機能）'!F$6:F$103)</f>
        <v>0</v>
      </c>
      <c r="G12" s="66">
        <f>SUMIF('３活動内容（多面的機能）'!$A$6:$A$103,'３活動内容（多面的機能） (振興局集計)'!$A12,'３活動内容（多面的機能）'!G$6:G$103)</f>
        <v>0</v>
      </c>
      <c r="H12" s="66">
        <f>SUMIF('３活動内容（多面的機能）'!$A$6:$A$103,'３活動内容（多面的機能） (振興局集計)'!$A12,'３活動内容（多面的機能）'!H$6:H$103)</f>
        <v>0</v>
      </c>
      <c r="I12" s="66">
        <f>SUMIF('３活動内容（多面的機能）'!$A$6:$A$103,'３活動内容（多面的機能） (振興局集計)'!$A12,'３活動内容（多面的機能）'!I$6:I$103)</f>
        <v>0</v>
      </c>
      <c r="J12" s="66">
        <f>SUMIF('３活動内容（多面的機能）'!$A$6:$A$103,'３活動内容（多面的機能） (振興局集計)'!$A12,'３活動内容（多面的機能）'!J$6:J$103)</f>
        <v>0</v>
      </c>
      <c r="K12" s="66">
        <f>SUMIF('３活動内容（多面的機能）'!$A$6:$A$103,'３活動内容（多面的機能） (振興局集計)'!$A12,'３活動内容（多面的機能）'!K$6:K$103)</f>
        <v>0</v>
      </c>
      <c r="L12" s="66">
        <f>SUMIF('３活動内容（多面的機能）'!$A$6:$A$103,'３活動内容（多面的機能） (振興局集計)'!$A12,'３活動内容（多面的機能）'!L$6:L$103)</f>
        <v>0</v>
      </c>
      <c r="M12" s="66">
        <f>SUMIF('３活動内容（多面的機能）'!$A$6:$A$103,'３活動内容（多面的機能） (振興局集計)'!$A12,'３活動内容（多面的機能）'!M$6:M$103)</f>
        <v>0</v>
      </c>
      <c r="N12" s="66">
        <f>SUMIF('３活動内容（多面的機能）'!$A$6:$A$103,'３活動内容（多面的機能） (振興局集計)'!$A12,'３活動内容（多面的機能）'!N$6:N$103)</f>
        <v>0</v>
      </c>
      <c r="O12" s="66">
        <f>SUMIF('３活動内容（多面的機能）'!$A$6:$A$103,'３活動内容（多面的機能） (振興局集計)'!$A12,'３活動内容（多面的機能）'!O$6:O$103)</f>
        <v>0</v>
      </c>
      <c r="P12" s="66">
        <f>SUMIF('３活動内容（多面的機能）'!$A$6:$A$103,'３活動内容（多面的機能） (振興局集計)'!$A12,'３活動内容（多面的機能）'!P$6:P$103)</f>
        <v>2</v>
      </c>
    </row>
    <row r="13" spans="1:22" ht="15.75" customHeight="1" x14ac:dyDescent="0.15">
      <c r="A13" s="73" t="s">
        <v>32</v>
      </c>
      <c r="B13" s="29">
        <f>COUNTA('１協定数、協定参加者数及び交付金額'!B36:B38)</f>
        <v>3</v>
      </c>
      <c r="C13" s="66">
        <f>SUMIF('３活動内容（多面的機能）'!$A$6:$A$103,'３活動内容（多面的機能） (振興局集計)'!$A13,'３活動内容（多面的機能）'!C$6:C$103)</f>
        <v>0</v>
      </c>
      <c r="D13" s="66">
        <f>SUMIF('３活動内容（多面的機能）'!$A$6:$A$103,'３活動内容（多面的機能） (振興局集計)'!$A13,'３活動内容（多面的機能）'!D$6:D$103)</f>
        <v>0</v>
      </c>
      <c r="E13" s="66">
        <f>SUMIF('３活動内容（多面的機能）'!$A$6:$A$103,'３活動内容（多面的機能） (振興局集計)'!$A13,'３活動内容（多面的機能）'!E$6:E$103)</f>
        <v>3</v>
      </c>
      <c r="F13" s="66">
        <f>SUMIF('３活動内容（多面的機能）'!$A$6:$A$103,'３活動内容（多面的機能） (振興局集計)'!$A13,'３活動内容（多面的機能）'!F$6:F$103)</f>
        <v>0</v>
      </c>
      <c r="G13" s="66">
        <f>SUMIF('３活動内容（多面的機能）'!$A$6:$A$103,'３活動内容（多面的機能） (振興局集計)'!$A13,'３活動内容（多面的機能）'!G$6:G$103)</f>
        <v>0</v>
      </c>
      <c r="H13" s="66">
        <f>SUMIF('３活動内容（多面的機能）'!$A$6:$A$103,'３活動内容（多面的機能） (振興局集計)'!$A13,'３活動内容（多面的機能）'!H$6:H$103)</f>
        <v>1</v>
      </c>
      <c r="I13" s="66">
        <f>SUMIF('３活動内容（多面的機能）'!$A$6:$A$103,'３活動内容（多面的機能） (振興局集計)'!$A13,'３活動内容（多面的機能）'!I$6:I$103)</f>
        <v>0</v>
      </c>
      <c r="J13" s="66">
        <f>SUMIF('３活動内容（多面的機能）'!$A$6:$A$103,'３活動内容（多面的機能） (振興局集計)'!$A13,'３活動内容（多面的機能）'!J$6:J$103)</f>
        <v>0</v>
      </c>
      <c r="K13" s="66">
        <f>SUMIF('３活動内容（多面的機能）'!$A$6:$A$103,'３活動内容（多面的機能） (振興局集計)'!$A13,'３活動内容（多面的機能）'!K$6:K$103)</f>
        <v>0</v>
      </c>
      <c r="L13" s="66">
        <f>SUMIF('３活動内容（多面的機能）'!$A$6:$A$103,'３活動内容（多面的機能） (振興局集計)'!$A13,'３活動内容（多面的機能）'!L$6:L$103)</f>
        <v>0</v>
      </c>
      <c r="M13" s="66">
        <f>SUMIF('３活動内容（多面的機能）'!$A$6:$A$103,'３活動内容（多面的機能） (振興局集計)'!$A13,'３活動内容（多面的機能）'!M$6:M$103)</f>
        <v>0</v>
      </c>
      <c r="N13" s="66">
        <f>SUMIF('３活動内容（多面的機能）'!$A$6:$A$103,'３活動内容（多面的機能） (振興局集計)'!$A13,'３活動内容（多面的機能）'!N$6:N$103)</f>
        <v>0</v>
      </c>
      <c r="O13" s="66">
        <f>SUMIF('３活動内容（多面的機能）'!$A$6:$A$103,'３活動内容（多面的機能） (振興局集計)'!$A13,'３活動内容（多面的機能）'!O$6:O$103)</f>
        <v>0</v>
      </c>
      <c r="P13" s="66">
        <f>SUMIF('３活動内容（多面的機能）'!$A$6:$A$103,'３活動内容（多面的機能） (振興局集計)'!$A13,'３活動内容（多面的機能）'!P$6:P$103)</f>
        <v>1</v>
      </c>
    </row>
    <row r="14" spans="1:22" ht="15.75" customHeight="1" x14ac:dyDescent="0.15">
      <c r="A14" s="73" t="s">
        <v>33</v>
      </c>
      <c r="B14" s="29">
        <f>COUNTA('１協定数、協定参加者数及び交付金額'!B39:B61)</f>
        <v>23</v>
      </c>
      <c r="C14" s="66">
        <f>SUMIF('３活動内容（多面的機能）'!$A$6:$A$103,'３活動内容（多面的機能） (振興局集計)'!$A14,'３活動内容（多面的機能）'!C$6:C$103)</f>
        <v>2</v>
      </c>
      <c r="D14" s="66">
        <f>SUMIF('３活動内容（多面的機能）'!$A$6:$A$103,'３活動内容（多面的機能） (振興局集計)'!$A14,'３活動内容（多面的機能）'!D$6:D$103)</f>
        <v>1</v>
      </c>
      <c r="E14" s="66">
        <f>SUMIF('３活動内容（多面的機能）'!$A$6:$A$103,'３活動内容（多面的機能） (振興局集計)'!$A14,'３活動内容（多面的機能）'!E$6:E$103)</f>
        <v>10</v>
      </c>
      <c r="F14" s="66">
        <f>SUMIF('３活動内容（多面的機能）'!$A$6:$A$103,'３活動内容（多面的機能） (振興局集計)'!$A14,'３活動内容（多面的機能）'!F$6:F$103)</f>
        <v>1</v>
      </c>
      <c r="G14" s="66">
        <f>SUMIF('３活動内容（多面的機能）'!$A$6:$A$103,'３活動内容（多面的機能） (振興局集計)'!$A14,'３活動内容（多面的機能）'!G$6:G$103)</f>
        <v>1</v>
      </c>
      <c r="H14" s="66">
        <f>SUMIF('３活動内容（多面的機能）'!$A$6:$A$103,'３活動内容（多面的機能） (振興局集計)'!$A14,'３活動内容（多面的機能）'!H$6:H$103)</f>
        <v>6</v>
      </c>
      <c r="I14" s="66">
        <f>SUMIF('３活動内容（多面的機能）'!$A$6:$A$103,'３活動内容（多面的機能） (振興局集計)'!$A14,'３活動内容（多面的機能）'!I$6:I$103)</f>
        <v>1</v>
      </c>
      <c r="J14" s="66">
        <f>SUMIF('３活動内容（多面的機能）'!$A$6:$A$103,'３活動内容（多面的機能） (振興局集計)'!$A14,'３活動内容（多面的機能）'!J$6:J$103)</f>
        <v>4</v>
      </c>
      <c r="K14" s="66">
        <f>SUMIF('３活動内容（多面的機能）'!$A$6:$A$103,'３活動内容（多面的機能） (振興局集計)'!$A14,'３活動内容（多面的機能）'!K$6:K$103)</f>
        <v>2</v>
      </c>
      <c r="L14" s="66">
        <f>SUMIF('３活動内容（多面的機能）'!$A$6:$A$103,'３活動内容（多面的機能） (振興局集計)'!$A14,'３活動内容（多面的機能）'!L$6:L$103)</f>
        <v>0</v>
      </c>
      <c r="M14" s="66">
        <f>SUMIF('３活動内容（多面的機能）'!$A$6:$A$103,'３活動内容（多面的機能） (振興局集計)'!$A14,'３活動内容（多面的機能）'!M$6:M$103)</f>
        <v>1</v>
      </c>
      <c r="N14" s="66">
        <f>SUMIF('３活動内容（多面的機能）'!$A$6:$A$103,'３活動内容（多面的機能） (振興局集計)'!$A14,'３活動内容（多面的機能）'!N$6:N$103)</f>
        <v>0</v>
      </c>
      <c r="O14" s="66">
        <f>SUMIF('３活動内容（多面的機能）'!$A$6:$A$103,'３活動内容（多面的機能） (振興局集計)'!$A14,'３活動内容（多面的機能）'!O$6:O$103)</f>
        <v>0</v>
      </c>
      <c r="P14" s="66">
        <f>SUMIF('３活動内容（多面的機能）'!$A$6:$A$103,'３活動内容（多面的機能） (振興局集計)'!$A14,'３活動内容（多面的機能）'!P$6:P$103)</f>
        <v>17</v>
      </c>
    </row>
    <row r="15" spans="1:22" ht="15.75" customHeight="1" x14ac:dyDescent="0.15">
      <c r="A15" s="73" t="s">
        <v>34</v>
      </c>
      <c r="B15" s="29">
        <f>COUNTA('１協定数、協定参加者数及び交付金額'!B62:B69)</f>
        <v>8</v>
      </c>
      <c r="C15" s="66">
        <f>SUMIF('３活動内容（多面的機能）'!$A$6:$A$103,'３活動内容（多面的機能） (振興局集計)'!$A15,'３活動内容（多面的機能）'!C$6:C$103)</f>
        <v>4</v>
      </c>
      <c r="D15" s="66">
        <f>SUMIF('３活動内容（多面的機能）'!$A$6:$A$103,'３活動内容（多面的機能） (振興局集計)'!$A15,'３活動内容（多面的機能）'!D$6:D$103)</f>
        <v>0</v>
      </c>
      <c r="E15" s="66">
        <f>SUMIF('３活動内容（多面的機能）'!$A$6:$A$103,'３活動内容（多面的機能） (振興局集計)'!$A15,'３活動内容（多面的機能）'!E$6:E$103)</f>
        <v>1</v>
      </c>
      <c r="F15" s="66">
        <f>SUMIF('３活動内容（多面的機能）'!$A$6:$A$103,'３活動内容（多面的機能） (振興局集計)'!$A15,'３活動内容（多面的機能）'!F$6:F$103)</f>
        <v>0</v>
      </c>
      <c r="G15" s="66">
        <f>SUMIF('３活動内容（多面的機能）'!$A$6:$A$103,'３活動内容（多面的機能） (振興局集計)'!$A15,'３活動内容（多面的機能）'!G$6:G$103)</f>
        <v>0</v>
      </c>
      <c r="H15" s="66">
        <f>SUMIF('３活動内容（多面的機能）'!$A$6:$A$103,'３活動内容（多面的機能） (振興局集計)'!$A15,'３活動内容（多面的機能）'!H$6:H$103)</f>
        <v>14</v>
      </c>
      <c r="I15" s="66">
        <f>SUMIF('３活動内容（多面的機能）'!$A$6:$A$103,'３活動内容（多面的機能） (振興局集計)'!$A15,'３活動内容（多面的機能）'!I$6:I$103)</f>
        <v>2</v>
      </c>
      <c r="J15" s="66">
        <f>SUMIF('３活動内容（多面的機能）'!$A$6:$A$103,'３活動内容（多面的機能） (振興局集計)'!$A15,'３活動内容（多面的機能）'!J$6:J$103)</f>
        <v>2</v>
      </c>
      <c r="K15" s="66">
        <f>SUMIF('３活動内容（多面的機能）'!$A$6:$A$103,'３活動内容（多面的機能） (振興局集計)'!$A15,'３活動内容（多面的機能）'!K$6:K$103)</f>
        <v>0</v>
      </c>
      <c r="L15" s="66">
        <f>SUMIF('３活動内容（多面的機能）'!$A$6:$A$103,'３活動内容（多面的機能） (振興局集計)'!$A15,'３活動内容（多面的機能）'!L$6:L$103)</f>
        <v>0</v>
      </c>
      <c r="M15" s="66">
        <f>SUMIF('３活動内容（多面的機能）'!$A$6:$A$103,'３活動内容（多面的機能） (振興局集計)'!$A15,'３活動内容（多面的機能）'!M$6:M$103)</f>
        <v>0</v>
      </c>
      <c r="N15" s="66">
        <f>SUMIF('３活動内容（多面的機能）'!$A$6:$A$103,'３活動内容（多面的機能） (振興局集計)'!$A15,'３活動内容（多面的機能）'!N$6:N$103)</f>
        <v>0</v>
      </c>
      <c r="O15" s="66">
        <f>SUMIF('３活動内容（多面的機能）'!$A$6:$A$103,'３活動内容（多面的機能） (振興局集計)'!$A15,'３活動内容（多面的機能）'!O$6:O$103)</f>
        <v>0</v>
      </c>
      <c r="P15" s="66">
        <f>SUMIF('３活動内容（多面的機能）'!$A$6:$A$103,'３活動内容（多面的機能） (振興局集計)'!$A15,'３活動内容（多面的機能）'!P$6:P$103)</f>
        <v>22</v>
      </c>
    </row>
    <row r="16" spans="1:22" ht="15.75" customHeight="1" x14ac:dyDescent="0.15">
      <c r="A16" s="73" t="s">
        <v>35</v>
      </c>
      <c r="B16" s="29">
        <f>COUNTA('１協定数、協定参加者数及び交付金額'!B70:B76)</f>
        <v>7</v>
      </c>
      <c r="C16" s="66">
        <f>SUMIF('３活動内容（多面的機能）'!$A$6:$A$103,'３活動内容（多面的機能） (振興局集計)'!$A16,'３活動内容（多面的機能）'!C$6:C$103)</f>
        <v>0</v>
      </c>
      <c r="D16" s="66">
        <f>SUMIF('３活動内容（多面的機能）'!$A$6:$A$103,'３活動内容（多面的機能） (振興局集計)'!$A16,'３活動内容（多面的機能）'!D$6:D$103)</f>
        <v>0</v>
      </c>
      <c r="E16" s="66">
        <f>SUMIF('３活動内容（多面的機能）'!$A$6:$A$103,'３活動内容（多面的機能） (振興局集計)'!$A16,'３活動内容（多面的機能）'!E$6:E$103)</f>
        <v>0</v>
      </c>
      <c r="F16" s="66">
        <f>SUMIF('３活動内容（多面的機能）'!$A$6:$A$103,'３活動内容（多面的機能） (振興局集計)'!$A16,'３活動内容（多面的機能）'!F$6:F$103)</f>
        <v>0</v>
      </c>
      <c r="G16" s="66">
        <f>SUMIF('３活動内容（多面的機能）'!$A$6:$A$103,'３活動内容（多面的機能） (振興局集計)'!$A16,'３活動内容（多面的機能）'!G$6:G$103)</f>
        <v>0</v>
      </c>
      <c r="H16" s="66">
        <f>SUMIF('３活動内容（多面的機能）'!$A$6:$A$103,'３活動内容（多面的機能） (振興局集計)'!$A16,'３活動内容（多面的機能）'!H$6:H$103)</f>
        <v>1</v>
      </c>
      <c r="I16" s="66">
        <f>SUMIF('３活動内容（多面的機能）'!$A$6:$A$103,'３活動内容（多面的機能） (振興局集計)'!$A16,'３活動内容（多面的機能）'!I$6:I$103)</f>
        <v>0</v>
      </c>
      <c r="J16" s="66">
        <f>SUMIF('３活動内容（多面的機能）'!$A$6:$A$103,'３活動内容（多面的機能） (振興局集計)'!$A16,'３活動内容（多面的機能）'!J$6:J$103)</f>
        <v>0</v>
      </c>
      <c r="K16" s="66">
        <f>SUMIF('３活動内容（多面的機能）'!$A$6:$A$103,'３活動内容（多面的機能） (振興局集計)'!$A16,'３活動内容（多面的機能）'!K$6:K$103)</f>
        <v>0</v>
      </c>
      <c r="L16" s="66">
        <f>SUMIF('３活動内容（多面的機能）'!$A$6:$A$103,'３活動内容（多面的機能） (振興局集計)'!$A16,'３活動内容（多面的機能）'!L$6:L$103)</f>
        <v>0</v>
      </c>
      <c r="M16" s="66">
        <f>SUMIF('３活動内容（多面的機能）'!$A$6:$A$103,'３活動内容（多面的機能） (振興局集計)'!$A16,'３活動内容（多面的機能）'!M$6:M$103)</f>
        <v>0</v>
      </c>
      <c r="N16" s="66">
        <f>SUMIF('３活動内容（多面的機能）'!$A$6:$A$103,'３活動内容（多面的機能） (振興局集計)'!$A16,'３活動内容（多面的機能）'!N$6:N$103)</f>
        <v>0</v>
      </c>
      <c r="O16" s="66">
        <f>SUMIF('３活動内容（多面的機能）'!$A$6:$A$103,'３活動内容（多面的機能） (振興局集計)'!$A16,'３活動内容（多面的機能）'!O$6:O$103)</f>
        <v>0</v>
      </c>
      <c r="P16" s="66">
        <f>SUMIF('３活動内容（多面的機能）'!$A$6:$A$103,'３活動内容（多面的機能） (振興局集計)'!$A16,'３活動内容（多面的機能）'!P$6:P$103)</f>
        <v>8</v>
      </c>
    </row>
    <row r="17" spans="1:16" ht="15.75" customHeight="1" x14ac:dyDescent="0.15">
      <c r="A17" s="73" t="s">
        <v>36</v>
      </c>
      <c r="B17" s="29">
        <f>COUNTA('１協定数、協定参加者数及び交付金額'!B77:B83)</f>
        <v>7</v>
      </c>
      <c r="C17" s="66">
        <f>SUMIF('３活動内容（多面的機能）'!$A$6:$A$103,'３活動内容（多面的機能） (振興局集計)'!$A17,'３活動内容（多面的機能）'!C$6:C$103)</f>
        <v>1</v>
      </c>
      <c r="D17" s="66">
        <f>SUMIF('３活動内容（多面的機能）'!$A$6:$A$103,'３活動内容（多面的機能） (振興局集計)'!$A17,'３活動内容（多面的機能）'!D$6:D$103)</f>
        <v>0</v>
      </c>
      <c r="E17" s="66">
        <f>SUMIF('３活動内容（多面的機能）'!$A$6:$A$103,'３活動内容（多面的機能） (振興局集計)'!$A17,'３活動内容（多面的機能）'!E$6:E$103)</f>
        <v>3</v>
      </c>
      <c r="F17" s="66">
        <f>SUMIF('３活動内容（多面的機能）'!$A$6:$A$103,'３活動内容（多面的機能） (振興局集計)'!$A17,'３活動内容（多面的機能）'!F$6:F$103)</f>
        <v>0</v>
      </c>
      <c r="G17" s="66">
        <f>SUMIF('３活動内容（多面的機能）'!$A$6:$A$103,'３活動内容（多面的機能） (振興局集計)'!$A17,'３活動内容（多面的機能）'!G$6:G$103)</f>
        <v>0</v>
      </c>
      <c r="H17" s="66">
        <f>SUMIF('３活動内容（多面的機能）'!$A$6:$A$103,'３活動内容（多面的機能） (振興局集計)'!$A17,'３活動内容（多面的機能）'!H$6:H$103)</f>
        <v>1</v>
      </c>
      <c r="I17" s="66">
        <f>SUMIF('３活動内容（多面的機能）'!$A$6:$A$103,'３活動内容（多面的機能） (振興局集計)'!$A17,'３活動内容（多面的機能）'!I$6:I$103)</f>
        <v>0</v>
      </c>
      <c r="J17" s="66">
        <f>SUMIF('３活動内容（多面的機能）'!$A$6:$A$103,'３活動内容（多面的機能） (振興局集計)'!$A17,'３活動内容（多面的機能）'!J$6:J$103)</f>
        <v>0</v>
      </c>
      <c r="K17" s="66">
        <f>SUMIF('３活動内容（多面的機能）'!$A$6:$A$103,'３活動内容（多面的機能） (振興局集計)'!$A17,'３活動内容（多面的機能）'!K$6:K$103)</f>
        <v>0</v>
      </c>
      <c r="L17" s="66">
        <f>SUMIF('３活動内容（多面的機能）'!$A$6:$A$103,'３活動内容（多面的機能） (振興局集計)'!$A17,'３活動内容（多面的機能）'!L$6:L$103)</f>
        <v>0</v>
      </c>
      <c r="M17" s="66">
        <f>SUMIF('３活動内容（多面的機能）'!$A$6:$A$103,'３活動内容（多面的機能） (振興局集計)'!$A17,'３活動内容（多面的機能）'!M$6:M$103)</f>
        <v>0</v>
      </c>
      <c r="N17" s="66">
        <f>SUMIF('３活動内容（多面的機能）'!$A$6:$A$103,'３活動内容（多面的機能） (振興局集計)'!$A17,'３活動内容（多面的機能）'!N$6:N$103)</f>
        <v>0</v>
      </c>
      <c r="O17" s="66">
        <f>SUMIF('３活動内容（多面的機能）'!$A$6:$A$103,'３活動内容（多面的機能） (振興局集計)'!$A17,'３活動内容（多面的機能）'!O$6:O$103)</f>
        <v>0</v>
      </c>
      <c r="P17" s="66">
        <f>SUMIF('３活動内容（多面的機能）'!$A$6:$A$103,'３活動内容（多面的機能） (振興局集計)'!$A17,'３活動内容（多面的機能）'!P$6:P$103)</f>
        <v>7</v>
      </c>
    </row>
    <row r="18" spans="1:16" ht="15.75" customHeight="1" x14ac:dyDescent="0.15">
      <c r="A18" s="73" t="s">
        <v>37</v>
      </c>
      <c r="B18" s="29">
        <f>COUNTA('１協定数、協定参加者数及び交付金額'!B84:B90)</f>
        <v>7</v>
      </c>
      <c r="C18" s="66">
        <f>SUMIF('３活動内容（多面的機能）'!$A$6:$A$103,'３活動内容（多面的機能） (振興局集計)'!$A18,'３活動内容（多面的機能）'!C$6:C$103)</f>
        <v>0</v>
      </c>
      <c r="D18" s="66">
        <f>SUMIF('３活動内容（多面的機能）'!$A$6:$A$103,'３活動内容（多面的機能） (振興局集計)'!$A18,'３活動内容（多面的機能）'!D$6:D$103)</f>
        <v>0</v>
      </c>
      <c r="E18" s="66">
        <f>SUMIF('３活動内容（多面的機能）'!$A$6:$A$103,'３活動内容（多面的機能） (振興局集計)'!$A18,'３活動内容（多面的機能）'!E$6:E$103)</f>
        <v>3</v>
      </c>
      <c r="F18" s="66">
        <f>SUMIF('３活動内容（多面的機能）'!$A$6:$A$103,'３活動内容（多面的機能） (振興局集計)'!$A18,'３活動内容（多面的機能）'!F$6:F$103)</f>
        <v>0</v>
      </c>
      <c r="G18" s="66">
        <f>SUMIF('３活動内容（多面的機能）'!$A$6:$A$103,'３活動内容（多面的機能） (振興局集計)'!$A18,'３活動内容（多面的機能）'!G$6:G$103)</f>
        <v>1</v>
      </c>
      <c r="H18" s="66">
        <f>SUMIF('３活動内容（多面的機能）'!$A$6:$A$103,'３活動内容（多面的機能） (振興局集計)'!$A18,'３活動内容（多面的機能）'!H$6:H$103)</f>
        <v>29</v>
      </c>
      <c r="I18" s="66">
        <f>SUMIF('３活動内容（多面的機能）'!$A$6:$A$103,'３活動内容（多面的機能） (振興局集計)'!$A18,'３活動内容（多面的機能）'!I$6:I$103)</f>
        <v>17</v>
      </c>
      <c r="J18" s="66">
        <f>SUMIF('３活動内容（多面的機能）'!$A$6:$A$103,'３活動内容（多面的機能） (振興局集計)'!$A18,'３活動内容（多面的機能）'!J$6:J$103)</f>
        <v>0</v>
      </c>
      <c r="K18" s="66">
        <f>SUMIF('３活動内容（多面的機能）'!$A$6:$A$103,'３活動内容（多面的機能） (振興局集計)'!$A18,'３活動内容（多面的機能）'!K$6:K$103)</f>
        <v>0</v>
      </c>
      <c r="L18" s="66">
        <f>SUMIF('３活動内容（多面的機能）'!$A$6:$A$103,'３活動内容（多面的機能） (振興局集計)'!$A18,'３活動内容（多面的機能）'!L$6:L$103)</f>
        <v>0</v>
      </c>
      <c r="M18" s="66">
        <f>SUMIF('３活動内容（多面的機能）'!$A$6:$A$103,'３活動内容（多面的機能） (振興局集計)'!$A18,'３活動内容（多面的機能）'!M$6:M$103)</f>
        <v>1</v>
      </c>
      <c r="N18" s="66">
        <f>SUMIF('３活動内容（多面的機能）'!$A$6:$A$103,'３活動内容（多面的機能） (振興局集計)'!$A18,'３活動内容（多面的機能）'!N$6:N$103)</f>
        <v>0</v>
      </c>
      <c r="O18" s="66">
        <f>SUMIF('３活動内容（多面的機能）'!$A$6:$A$103,'３活動内容（多面的機能） (振興局集計)'!$A18,'３活動内容（多面的機能）'!O$6:O$103)</f>
        <v>0</v>
      </c>
      <c r="P18" s="66">
        <f>SUMIF('３活動内容（多面的機能）'!$A$6:$A$103,'３活動内容（多面的機能） (振興局集計)'!$A18,'３活動内容（多面的機能）'!P$6:P$103)</f>
        <v>33</v>
      </c>
    </row>
    <row r="19" spans="1:16" ht="15.75" customHeight="1" x14ac:dyDescent="0.15">
      <c r="A19" s="73" t="s">
        <v>38</v>
      </c>
      <c r="B19" s="29">
        <f>COUNTA('１協定数、協定参加者数及び交付金額'!B91:B98)</f>
        <v>8</v>
      </c>
      <c r="C19" s="66">
        <f>SUMIF('３活動内容（多面的機能）'!$A$6:$A$103,'３活動内容（多面的機能） (振興局集計)'!$A19,'３活動内容（多面的機能）'!C$6:C$103)</f>
        <v>0</v>
      </c>
      <c r="D19" s="66">
        <f>SUMIF('３活動内容（多面的機能）'!$A$6:$A$103,'３活動内容（多面的機能） (振興局集計)'!$A19,'３活動内容（多面的機能）'!D$6:D$103)</f>
        <v>0</v>
      </c>
      <c r="E19" s="66">
        <f>SUMIF('３活動内容（多面的機能）'!$A$6:$A$103,'３活動内容（多面的機能） (振興局集計)'!$A19,'３活動内容（多面的機能）'!E$6:E$103)</f>
        <v>6</v>
      </c>
      <c r="F19" s="66">
        <f>SUMIF('３活動内容（多面的機能）'!$A$6:$A$103,'３活動内容（多面的機能） (振興局集計)'!$A19,'３活動内容（多面的機能）'!F$6:F$103)</f>
        <v>0</v>
      </c>
      <c r="G19" s="66">
        <f>SUMIF('３活動内容（多面的機能）'!$A$6:$A$103,'３活動内容（多面的機能） (振興局集計)'!$A19,'３活動内容（多面的機能）'!G$6:G$103)</f>
        <v>0</v>
      </c>
      <c r="H19" s="66">
        <f>SUMIF('３活動内容（多面的機能）'!$A$6:$A$103,'３活動内容（多面的機能） (振興局集計)'!$A19,'３活動内容（多面的機能）'!H$6:H$103)</f>
        <v>2</v>
      </c>
      <c r="I19" s="66">
        <f>SUMIF('３活動内容（多面的機能）'!$A$6:$A$103,'３活動内容（多面的機能） (振興局集計)'!$A19,'３活動内容（多面的機能）'!I$6:I$103)</f>
        <v>1</v>
      </c>
      <c r="J19" s="66">
        <f>SUMIF('３活動内容（多面的機能）'!$A$6:$A$103,'３活動内容（多面的機能） (振興局集計)'!$A19,'３活動内容（多面的機能）'!J$6:J$103)</f>
        <v>1</v>
      </c>
      <c r="K19" s="66">
        <f>SUMIF('３活動内容（多面的機能）'!$A$6:$A$103,'３活動内容（多面的機能） (振興局集計)'!$A19,'３活動内容（多面的機能）'!K$6:K$103)</f>
        <v>0</v>
      </c>
      <c r="L19" s="66">
        <f>SUMIF('３活動内容（多面的機能）'!$A$6:$A$103,'３活動内容（多面的機能） (振興局集計)'!$A19,'３活動内容（多面的機能）'!L$6:L$103)</f>
        <v>2</v>
      </c>
      <c r="M19" s="66">
        <f>SUMIF('３活動内容（多面的機能）'!$A$6:$A$103,'３活動内容（多面的機能） (振興局集計)'!$A19,'３活動内容（多面的機能）'!M$6:M$103)</f>
        <v>0</v>
      </c>
      <c r="N19" s="66">
        <f>SUMIF('３活動内容（多面的機能）'!$A$6:$A$103,'３活動内容（多面的機能） (振興局集計)'!$A19,'３活動内容（多面的機能）'!N$6:N$103)</f>
        <v>0</v>
      </c>
      <c r="O19" s="66">
        <f>SUMIF('３活動内容（多面的機能）'!$A$6:$A$103,'３活動内容（多面的機能） (振興局集計)'!$A19,'３活動内容（多面的機能）'!O$6:O$103)</f>
        <v>0</v>
      </c>
      <c r="P19" s="66">
        <f>SUMIF('３活動内容（多面的機能）'!$A$6:$A$103,'３活動内容（多面的機能） (振興局集計)'!$A19,'３活動内容（多面的機能）'!P$6:P$103)</f>
        <v>6</v>
      </c>
    </row>
    <row r="20" spans="1:16" x14ac:dyDescent="0.15">
      <c r="A20" s="73" t="s">
        <v>39</v>
      </c>
      <c r="B20" s="29">
        <f>COUNTA('１協定数、協定参加者数及び交付金額'!B99:B103)</f>
        <v>5</v>
      </c>
      <c r="C20" s="66">
        <f>SUMIF('３活動内容（多面的機能）'!$A$6:$A$103,'３活動内容（多面的機能） (振興局集計)'!$A20,'３活動内容（多面的機能）'!C$6:C$103)</f>
        <v>0</v>
      </c>
      <c r="D20" s="66">
        <f>SUMIF('３活動内容（多面的機能）'!$A$6:$A$103,'３活動内容（多面的機能） (振興局集計)'!$A20,'３活動内容（多面的機能）'!D$6:D$103)</f>
        <v>0</v>
      </c>
      <c r="E20" s="66">
        <f>SUMIF('３活動内容（多面的機能）'!$A$6:$A$103,'３活動内容（多面的機能） (振興局集計)'!$A20,'３活動内容（多面的機能）'!E$6:E$103)</f>
        <v>1</v>
      </c>
      <c r="F20" s="66">
        <f>SUMIF('３活動内容（多面的機能）'!$A$6:$A$103,'３活動内容（多面的機能） (振興局集計)'!$A20,'３活動内容（多面的機能）'!F$6:F$103)</f>
        <v>0</v>
      </c>
      <c r="G20" s="66">
        <f>SUMIF('３活動内容（多面的機能）'!$A$6:$A$103,'３活動内容（多面的機能） (振興局集計)'!$A20,'３活動内容（多面的機能）'!G$6:G$103)</f>
        <v>0</v>
      </c>
      <c r="H20" s="66">
        <f>SUMIF('３活動内容（多面的機能）'!$A$6:$A$103,'３活動内容（多面的機能） (振興局集計)'!$A20,'３活動内容（多面的機能）'!H$6:H$103)</f>
        <v>0</v>
      </c>
      <c r="I20" s="66">
        <f>SUMIF('３活動内容（多面的機能）'!$A$6:$A$103,'３活動内容（多面的機能） (振興局集計)'!$A20,'３活動内容（多面的機能）'!I$6:I$103)</f>
        <v>0</v>
      </c>
      <c r="J20" s="66">
        <f>SUMIF('３活動内容（多面的機能）'!$A$6:$A$103,'３活動内容（多面的機能） (振興局集計)'!$A20,'３活動内容（多面的機能）'!J$6:J$103)</f>
        <v>0</v>
      </c>
      <c r="K20" s="66">
        <f>SUMIF('３活動内容（多面的機能）'!$A$6:$A$103,'３活動内容（多面的機能） (振興局集計)'!$A20,'３活動内容（多面的機能）'!K$6:K$103)</f>
        <v>0</v>
      </c>
      <c r="L20" s="66">
        <f>SUMIF('３活動内容（多面的機能）'!$A$6:$A$103,'３活動内容（多面的機能） (振興局集計)'!$A20,'３活動内容（多面的機能）'!L$6:L$103)</f>
        <v>0</v>
      </c>
      <c r="M20" s="66">
        <f>SUMIF('３活動内容（多面的機能）'!$A$6:$A$103,'３活動内容（多面的機能） (振興局集計)'!$A20,'３活動内容（多面的機能）'!M$6:M$103)</f>
        <v>0</v>
      </c>
      <c r="N20" s="66">
        <f>SUMIF('３活動内容（多面的機能）'!$A$6:$A$103,'３活動内容（多面的機能） (振興局集計)'!$A20,'３活動内容（多面的機能）'!N$6:N$103)</f>
        <v>0</v>
      </c>
      <c r="O20" s="66">
        <f>SUMIF('３活動内容（多面的機能）'!$A$6:$A$103,'３活動内容（多面的機能） (振興局集計)'!$A20,'３活動内容（多面的機能）'!O$6:O$103)</f>
        <v>0</v>
      </c>
      <c r="P20" s="66">
        <f>SUMIF('３活動内容（多面的機能）'!$A$6:$A$103,'３活動内容（多面的機能） (振興局集計)'!$A20,'３活動内容（多面的機能）'!P$6:P$103)</f>
        <v>6</v>
      </c>
    </row>
    <row r="21" spans="1:16" x14ac:dyDescent="0.15">
      <c r="A21" s="75" t="s">
        <v>40</v>
      </c>
      <c r="B21" s="74">
        <v>98</v>
      </c>
      <c r="C21" s="74">
        <f>SUM(C7:C20)</f>
        <v>21</v>
      </c>
      <c r="D21" s="74">
        <f t="shared" ref="D21:P21" si="0">SUM(D7:D20)</f>
        <v>2</v>
      </c>
      <c r="E21" s="74">
        <f t="shared" si="0"/>
        <v>84</v>
      </c>
      <c r="F21" s="74">
        <f t="shared" si="0"/>
        <v>8</v>
      </c>
      <c r="G21" s="74">
        <f t="shared" si="0"/>
        <v>5</v>
      </c>
      <c r="H21" s="74">
        <f t="shared" si="0"/>
        <v>59</v>
      </c>
      <c r="I21" s="74">
        <f t="shared" si="0"/>
        <v>22</v>
      </c>
      <c r="J21" s="74">
        <f t="shared" si="0"/>
        <v>18</v>
      </c>
      <c r="K21" s="74">
        <f t="shared" si="0"/>
        <v>11</v>
      </c>
      <c r="L21" s="74">
        <f t="shared" si="0"/>
        <v>4</v>
      </c>
      <c r="M21" s="74">
        <f t="shared" si="0"/>
        <v>2</v>
      </c>
      <c r="N21" s="74">
        <f t="shared" si="0"/>
        <v>1</v>
      </c>
      <c r="O21" s="74">
        <f t="shared" si="0"/>
        <v>1</v>
      </c>
      <c r="P21" s="74">
        <f t="shared" si="0"/>
        <v>209</v>
      </c>
    </row>
  </sheetData>
  <mergeCells count="5">
    <mergeCell ref="A5:A6"/>
    <mergeCell ref="B5:B6"/>
    <mergeCell ref="C5:D5"/>
    <mergeCell ref="E5:G5"/>
    <mergeCell ref="H5:P5"/>
  </mergeCells>
  <phoneticPr fontId="2"/>
  <printOptions horizontalCentered="1"/>
  <pageMargins left="0.19685039370078741" right="0.19685039370078741" top="0.51181102362204722" bottom="0.19685039370078741" header="0.31496062992125984" footer="0.31496062992125984"/>
  <pageSetup paperSize="9" scale="75" fitToHeight="0" orientation="landscape" r:id="rId1"/>
  <headerFooter>
    <oddHeader>&amp;R３　活動内容（多面的機能）</oddHeader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表紙</vt:lpstr>
      <vt:lpstr>１協定数、協定参加者数及び交付金額</vt:lpstr>
      <vt:lpstr>１協定数、協定参加者数及び交付金額 (振興局集計)</vt:lpstr>
      <vt:lpstr>２地目別・基準別の交付面積</vt:lpstr>
      <vt:lpstr>２地目別・基準別の交付面積 (振興局集計)</vt:lpstr>
      <vt:lpstr>３活動内容 (農業生産活動)</vt:lpstr>
      <vt:lpstr>３活動内容 (農業生産活動) (振興局集計)</vt:lpstr>
      <vt:lpstr>３活動内容（多面的機能）</vt:lpstr>
      <vt:lpstr>３活動内容（多面的機能） (振興局集計)</vt:lpstr>
      <vt:lpstr>３活動内容（集落戦略の策定状況）</vt:lpstr>
      <vt:lpstr>３活動内容（集落戦略の策定状況） (振興局集計)</vt:lpstr>
      <vt:lpstr>'１協定数、協定参加者数及び交付金額'!Print_Area</vt:lpstr>
      <vt:lpstr>'１協定数、協定参加者数及び交付金額 (振興局集計)'!Print_Area</vt:lpstr>
      <vt:lpstr>'２地目別・基準別の交付面積'!Print_Area</vt:lpstr>
      <vt:lpstr>'２地目別・基準別の交付面積 (振興局集計)'!Print_Area</vt:lpstr>
      <vt:lpstr>'１協定数、協定参加者数及び交付金額'!Print_Titles</vt:lpstr>
      <vt:lpstr>'２地目別・基準別の交付面積'!Print_Titles</vt:lpstr>
      <vt:lpstr>'２地目別・基準別の交付面積 (振興局集計)'!Print_Titles</vt:lpstr>
      <vt:lpstr>'３活動内容 (農業生産活動)'!Print_Titles</vt:lpstr>
      <vt:lpstr>'３活動内容 (農業生産活動) (振興局集計)'!Print_Titles</vt:lpstr>
      <vt:lpstr>'３活動内容（集落戦略の策定状況）'!Print_Titles</vt:lpstr>
      <vt:lpstr>'３活動内容（多面的機能）'!Print_Titles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2020-08-27T01:02:21Z</dcterms:created>
  <dcterms:modified xsi:type="dcterms:W3CDTF">2021-08-31T06:16:34Z</dcterms:modified>
</cp:coreProperties>
</file>