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Iドライブより移行\N\010_農業環境係\04 肥料、農業機械関係\★肥料価格高騰対策事業\06_説明会（22.11.02）\"/>
    </mc:Choice>
  </mc:AlternateContent>
  <bookViews>
    <workbookView xWindow="0" yWindow="0" windowWidth="20490" windowHeight="7530" activeTab="1"/>
  </bookViews>
  <sheets>
    <sheet name="様式" sheetId="3" r:id="rId1"/>
    <sheet name="記載例" sheetId="2" r:id="rId2"/>
  </sheets>
  <definedNames>
    <definedName name="_xlnm._FilterDatabase" localSheetId="1" hidden="1">記載例!$A$11:$S$33</definedName>
    <definedName name="_xlnm._FilterDatabase" localSheetId="0" hidden="1">様式!$A$11:$S$33</definedName>
    <definedName name="_xlnm.Print_Area" localSheetId="1">記載例!$A$1:$O$33</definedName>
    <definedName name="_xlnm.Print_Area" localSheetId="0">様式!$A$1:$O$33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3" l="1"/>
  <c r="M32" i="3"/>
  <c r="M31" i="3"/>
  <c r="N31" i="3" s="1"/>
  <c r="O31" i="3" s="1"/>
  <c r="N30" i="3"/>
  <c r="M30" i="3"/>
  <c r="M29" i="3"/>
  <c r="M28" i="3"/>
  <c r="M27" i="3"/>
  <c r="K26" i="3"/>
  <c r="M25" i="3"/>
  <c r="M24" i="3"/>
  <c r="N24" i="3" s="1"/>
  <c r="O24" i="3" s="1"/>
  <c r="M23" i="3"/>
  <c r="N23" i="3" s="1"/>
  <c r="M22" i="3"/>
  <c r="M21" i="3"/>
  <c r="N21" i="3" s="1"/>
  <c r="O21" i="3" s="1"/>
  <c r="M20" i="3"/>
  <c r="M26" i="3" s="1"/>
  <c r="S26" i="3" s="1"/>
  <c r="K19" i="3"/>
  <c r="M18" i="3"/>
  <c r="N18" i="3" s="1"/>
  <c r="O18" i="3" s="1"/>
  <c r="M17" i="3"/>
  <c r="M16" i="3"/>
  <c r="M15" i="3"/>
  <c r="N15" i="3" s="1"/>
  <c r="O15" i="3" s="1"/>
  <c r="M14" i="3"/>
  <c r="N14" i="3" s="1"/>
  <c r="O14" i="3" s="1"/>
  <c r="M13" i="3"/>
  <c r="M12" i="3"/>
  <c r="O28" i="3" l="1"/>
  <c r="N28" i="3"/>
  <c r="M33" i="3"/>
  <c r="S33" i="3" s="1"/>
  <c r="N27" i="3"/>
  <c r="O27" i="3" s="1"/>
  <c r="N32" i="3"/>
  <c r="O32" i="3" s="1"/>
  <c r="O30" i="3"/>
  <c r="O25" i="3"/>
  <c r="N20" i="3"/>
  <c r="N25" i="3"/>
  <c r="M19" i="3"/>
  <c r="S19" i="3" s="1"/>
  <c r="N29" i="3"/>
  <c r="N33" i="3" s="1"/>
  <c r="N22" i="3"/>
  <c r="N26" i="3" s="1"/>
  <c r="O23" i="3"/>
  <c r="N13" i="3"/>
  <c r="O13" i="3" s="1"/>
  <c r="N17" i="3"/>
  <c r="O17" i="3" s="1"/>
  <c r="O20" i="3"/>
  <c r="N12" i="3"/>
  <c r="N16" i="3"/>
  <c r="O16" i="3" s="1"/>
  <c r="K33" i="2"/>
  <c r="K26" i="2"/>
  <c r="K19" i="2"/>
  <c r="M18" i="2"/>
  <c r="N18" i="2" s="1"/>
  <c r="O18" i="2" s="1"/>
  <c r="O29" i="3" l="1"/>
  <c r="O33" i="3" s="1"/>
  <c r="O22" i="3"/>
  <c r="O26" i="3" s="1"/>
  <c r="N19" i="3"/>
  <c r="O12" i="3"/>
  <c r="O19" i="3" s="1"/>
  <c r="M32" i="2"/>
  <c r="N32" i="2" s="1"/>
  <c r="O32" i="2" s="1"/>
  <c r="M31" i="2"/>
  <c r="N31" i="2" s="1"/>
  <c r="O31" i="2" s="1"/>
  <c r="M30" i="2"/>
  <c r="N30" i="2" s="1"/>
  <c r="O30" i="2" s="1"/>
  <c r="M29" i="2"/>
  <c r="N29" i="2" s="1"/>
  <c r="O29" i="2" s="1"/>
  <c r="M28" i="2"/>
  <c r="N28" i="2" s="1"/>
  <c r="O28" i="2" s="1"/>
  <c r="M27" i="2"/>
  <c r="N27" i="2" s="1"/>
  <c r="M25" i="2"/>
  <c r="N25" i="2" s="1"/>
  <c r="O25" i="2" s="1"/>
  <c r="M24" i="2"/>
  <c r="N24" i="2" s="1"/>
  <c r="O24" i="2" s="1"/>
  <c r="M23" i="2"/>
  <c r="N23" i="2" s="1"/>
  <c r="O23" i="2" s="1"/>
  <c r="M22" i="2"/>
  <c r="N22" i="2" s="1"/>
  <c r="O22" i="2" s="1"/>
  <c r="M21" i="2"/>
  <c r="N21" i="2" s="1"/>
  <c r="O21" i="2" s="1"/>
  <c r="M20" i="2"/>
  <c r="N20" i="2" s="1"/>
  <c r="M17" i="2"/>
  <c r="N17" i="2" s="1"/>
  <c r="O17" i="2" s="1"/>
  <c r="O27" i="2" l="1"/>
  <c r="O33" i="2" s="1"/>
  <c r="N33" i="2"/>
  <c r="O20" i="2"/>
  <c r="O26" i="2" s="1"/>
  <c r="N26" i="2"/>
  <c r="M26" i="2"/>
  <c r="S26" i="2" s="1"/>
  <c r="M33" i="2"/>
  <c r="S33" i="2" s="1"/>
  <c r="M13" i="2"/>
  <c r="N13" i="2" s="1"/>
  <c r="M14" i="2"/>
  <c r="N14" i="2" s="1"/>
  <c r="O14" i="2" s="1"/>
  <c r="M15" i="2"/>
  <c r="N15" i="2" s="1"/>
  <c r="O15" i="2" s="1"/>
  <c r="M16" i="2"/>
  <c r="N16" i="2" s="1"/>
  <c r="O16" i="2" s="1"/>
  <c r="M12" i="2"/>
  <c r="O12" i="2" l="1"/>
  <c r="N12" i="2"/>
  <c r="O13" i="2"/>
  <c r="N19" i="2"/>
  <c r="M19" i="2"/>
  <c r="S19" i="2" s="1"/>
  <c r="O19" i="2" l="1"/>
</calcChain>
</file>

<file path=xl/sharedStrings.xml><?xml version="1.0" encoding="utf-8"?>
<sst xmlns="http://schemas.openxmlformats.org/spreadsheetml/2006/main" count="224" uniqueCount="59">
  <si>
    <t>納品年月日</t>
    <rPh sb="0" eb="2">
      <t>ノウヒン</t>
    </rPh>
    <rPh sb="2" eb="5">
      <t>ネンガッピ</t>
    </rPh>
    <phoneticPr fontId="1"/>
  </si>
  <si>
    <t>総重量</t>
    <rPh sb="0" eb="3">
      <t>ソウジュウリョウ</t>
    </rPh>
    <phoneticPr fontId="1"/>
  </si>
  <si>
    <t>単　価</t>
    <rPh sb="0" eb="1">
      <t>タン</t>
    </rPh>
    <rPh sb="2" eb="3">
      <t>アタイ</t>
    </rPh>
    <phoneticPr fontId="1"/>
  </si>
  <si>
    <t>金　額</t>
    <rPh sb="0" eb="1">
      <t>キン</t>
    </rPh>
    <rPh sb="2" eb="3">
      <t>ガク</t>
    </rPh>
    <phoneticPr fontId="1"/>
  </si>
  <si>
    <t>被請求者</t>
    <rPh sb="0" eb="4">
      <t>ヒセイキュウシャ</t>
    </rPh>
    <phoneticPr fontId="1"/>
  </si>
  <si>
    <t>規格</t>
    <rPh sb="0" eb="2">
      <t>キカク</t>
    </rPh>
    <phoneticPr fontId="1"/>
  </si>
  <si>
    <t>ｔ換算</t>
    <rPh sb="1" eb="3">
      <t>カンサン</t>
    </rPh>
    <phoneticPr fontId="1"/>
  </si>
  <si>
    <t>事業控除金額</t>
    <rPh sb="0" eb="4">
      <t>ジギョウコウジョ</t>
    </rPh>
    <rPh sb="4" eb="6">
      <t>キンガク</t>
    </rPh>
    <phoneticPr fontId="1"/>
  </si>
  <si>
    <t>事業申請
金額</t>
    <rPh sb="0" eb="4">
      <t>ジギョウシンセイ</t>
    </rPh>
    <rPh sb="5" eb="7">
      <t>キンガク</t>
    </rPh>
    <phoneticPr fontId="1"/>
  </si>
  <si>
    <t>事業対象可否</t>
    <rPh sb="0" eb="4">
      <t>ジギョウタイショウ</t>
    </rPh>
    <rPh sb="4" eb="6">
      <t>カヒ</t>
    </rPh>
    <phoneticPr fontId="1"/>
  </si>
  <si>
    <t>国</t>
    <rPh sb="0" eb="1">
      <t>クニ</t>
    </rPh>
    <phoneticPr fontId="1"/>
  </si>
  <si>
    <t>道</t>
    <rPh sb="0" eb="1">
      <t>ドウ</t>
    </rPh>
    <phoneticPr fontId="1"/>
  </si>
  <si>
    <t>○</t>
    <phoneticPr fontId="1"/>
  </si>
  <si>
    <t>✕</t>
    <phoneticPr fontId="1"/>
  </si>
  <si>
    <t>申込年月日
（発注年月日）</t>
    <rPh sb="0" eb="2">
      <t>モウシコミ</t>
    </rPh>
    <rPh sb="2" eb="5">
      <t>ネンガッピ</t>
    </rPh>
    <rPh sb="7" eb="9">
      <t>ハッチュウ</t>
    </rPh>
    <rPh sb="9" eb="12">
      <t>ネンガッピ</t>
    </rPh>
    <phoneticPr fontId="1"/>
  </si>
  <si>
    <t>領収年月日</t>
    <rPh sb="0" eb="2">
      <t>リョウシュウ</t>
    </rPh>
    <rPh sb="2" eb="5">
      <t>ネンガッピ</t>
    </rPh>
    <phoneticPr fontId="1"/>
  </si>
  <si>
    <t>2022年○○月○○日</t>
    <rPh sb="4" eb="5">
      <t>ネン</t>
    </rPh>
    <rPh sb="7" eb="8">
      <t>ツキ</t>
    </rPh>
    <rPh sb="10" eb="11">
      <t>ヒ</t>
    </rPh>
    <phoneticPr fontId="1"/>
  </si>
  <si>
    <t>販売商品名：</t>
    <rPh sb="0" eb="2">
      <t>ハンバイ</t>
    </rPh>
    <rPh sb="2" eb="5">
      <t>ショウヒンメイ</t>
    </rPh>
    <phoneticPr fontId="1"/>
  </si>
  <si>
    <t>肥　料</t>
    <rPh sb="0" eb="1">
      <t>ヒ</t>
    </rPh>
    <rPh sb="2" eb="3">
      <t>リョウ</t>
    </rPh>
    <phoneticPr fontId="1"/>
  </si>
  <si>
    <t>下記のとおり</t>
    <rPh sb="0" eb="2">
      <t>カキ</t>
    </rPh>
    <phoneticPr fontId="1"/>
  </si>
  <si>
    <t>○○○○肥料販売業者名</t>
    <rPh sb="4" eb="6">
      <t>ヒリョウ</t>
    </rPh>
    <rPh sb="6" eb="8">
      <t>ハンバイ</t>
    </rPh>
    <rPh sb="8" eb="10">
      <t>ギョウシャ</t>
    </rPh>
    <rPh sb="10" eb="11">
      <t>メイ</t>
    </rPh>
    <phoneticPr fontId="1"/>
  </si>
  <si>
    <t>代表取締役社長　○○　○○</t>
    <rPh sb="0" eb="7">
      <t>ダイヒョウトリシマリヤクシャチョウ</t>
    </rPh>
    <phoneticPr fontId="1"/>
  </si>
  <si>
    <t>〒○○○ー○○○○</t>
    <phoneticPr fontId="1"/>
  </si>
  <si>
    <t>北海道○○市○○町○○○</t>
    <rPh sb="0" eb="3">
      <t>ホッカイドウ</t>
    </rPh>
    <rPh sb="5" eb="6">
      <t>シ</t>
    </rPh>
    <rPh sb="8" eb="9">
      <t>チョウ</t>
    </rPh>
    <phoneticPr fontId="1"/>
  </si>
  <si>
    <t>℡：○○○ー○○○ー○○○○</t>
    <phoneticPr fontId="1"/>
  </si>
  <si>
    <t>No.</t>
    <phoneticPr fontId="1"/>
  </si>
  <si>
    <t>商品名</t>
    <rPh sb="0" eb="3">
      <t>ショウヒンメイ</t>
    </rPh>
    <phoneticPr fontId="1"/>
  </si>
  <si>
    <t>消費税額</t>
    <rPh sb="0" eb="3">
      <t>ショウヒゼイ</t>
    </rPh>
    <rPh sb="3" eb="4">
      <t>ガク</t>
    </rPh>
    <phoneticPr fontId="1"/>
  </si>
  <si>
    <t>合計額</t>
    <rPh sb="0" eb="2">
      <t>ゴウケイ</t>
    </rPh>
    <rPh sb="2" eb="3">
      <t>ガク</t>
    </rPh>
    <phoneticPr fontId="1"/>
  </si>
  <si>
    <t>数量</t>
    <rPh sb="0" eb="1">
      <t>スウ</t>
    </rPh>
    <rPh sb="1" eb="2">
      <t>リョウ</t>
    </rPh>
    <phoneticPr fontId="1"/>
  </si>
  <si>
    <t>請求年月日</t>
    <rPh sb="0" eb="2">
      <t>セイキュウ</t>
    </rPh>
    <rPh sb="2" eb="5">
      <t>ネンガッピ</t>
    </rPh>
    <phoneticPr fontId="1"/>
  </si>
  <si>
    <t>購　入　先</t>
    <rPh sb="0" eb="1">
      <t>コウ</t>
    </rPh>
    <rPh sb="2" eb="3">
      <t>ニュウ</t>
    </rPh>
    <rPh sb="4" eb="5">
      <t>サキ</t>
    </rPh>
    <phoneticPr fontId="1"/>
  </si>
  <si>
    <t>ＪＡ○○○○</t>
    <phoneticPr fontId="1"/>
  </si>
  <si>
    <t>下記のとおり販売及び請求したことを証明します。</t>
    <rPh sb="0" eb="2">
      <t>カキ</t>
    </rPh>
    <rPh sb="6" eb="8">
      <t>ハンバイ</t>
    </rPh>
    <rPh sb="8" eb="9">
      <t>オヨ</t>
    </rPh>
    <rPh sb="10" eb="12">
      <t>セイキュウ</t>
    </rPh>
    <rPh sb="17" eb="19">
      <t>ショウメイ</t>
    </rPh>
    <phoneticPr fontId="1"/>
  </si>
  <si>
    <t>0001</t>
    <phoneticPr fontId="1"/>
  </si>
  <si>
    <t>0002</t>
    <phoneticPr fontId="1"/>
  </si>
  <si>
    <t>0003</t>
    <phoneticPr fontId="1"/>
  </si>
  <si>
    <t>（株）○○○○</t>
    <rPh sb="0" eb="5">
      <t>カブマルマル</t>
    </rPh>
    <phoneticPr fontId="1"/>
  </si>
  <si>
    <t>○○○ホームセンター</t>
    <phoneticPr fontId="1"/>
  </si>
  <si>
    <t>正式名称BB８０８Ｃu-１</t>
    <rPh sb="0" eb="2">
      <t>セイシキ</t>
    </rPh>
    <rPh sb="2" eb="4">
      <t>メイショウ</t>
    </rPh>
    <phoneticPr fontId="1"/>
  </si>
  <si>
    <t>正式名称Ｓ４１１</t>
    <rPh sb="0" eb="2">
      <t>セイシキ</t>
    </rPh>
    <rPh sb="2" eb="4">
      <t>メイショウ</t>
    </rPh>
    <phoneticPr fontId="1"/>
  </si>
  <si>
    <t>正式名称Ｓ１２１</t>
    <rPh sb="0" eb="2">
      <t>セイシキ</t>
    </rPh>
    <rPh sb="2" eb="4">
      <t>メイショウ</t>
    </rPh>
    <phoneticPr fontId="1"/>
  </si>
  <si>
    <t>正式名称高度燐特号</t>
    <rPh sb="0" eb="4">
      <t>セイシキメイショウ</t>
    </rPh>
    <phoneticPr fontId="1"/>
  </si>
  <si>
    <t>正式名称アヅミンZn</t>
    <rPh sb="0" eb="4">
      <t>セイシキメイショウ</t>
    </rPh>
    <phoneticPr fontId="4"/>
  </si>
  <si>
    <t>正式名称液肥e・トミー</t>
    <rPh sb="0" eb="4">
      <t>セイシキメイショウ</t>
    </rPh>
    <rPh sb="4" eb="6">
      <t>エキヒ</t>
    </rPh>
    <phoneticPr fontId="1"/>
  </si>
  <si>
    <t>道庁太郎</t>
    <rPh sb="0" eb="2">
      <t>ドウチョウ</t>
    </rPh>
    <phoneticPr fontId="1"/>
  </si>
  <si>
    <t>道庁太郎計</t>
    <rPh sb="0" eb="2">
      <t>ドウチョウ</t>
    </rPh>
    <rPh sb="4" eb="5">
      <t>ケイ</t>
    </rPh>
    <phoneticPr fontId="1"/>
  </si>
  <si>
    <t>中央会次郎</t>
    <rPh sb="0" eb="3">
      <t>チュウオウカイ</t>
    </rPh>
    <rPh sb="3" eb="5">
      <t>ジロウ</t>
    </rPh>
    <phoneticPr fontId="1"/>
  </si>
  <si>
    <t>中央会次郎計</t>
    <rPh sb="5" eb="6">
      <t>ケイ</t>
    </rPh>
    <phoneticPr fontId="1"/>
  </si>
  <si>
    <t>ホクレン三郎</t>
    <rPh sb="4" eb="6">
      <t>サブロウ</t>
    </rPh>
    <phoneticPr fontId="1"/>
  </si>
  <si>
    <t>ホクレン三郎計</t>
    <rPh sb="6" eb="7">
      <t>ケイ</t>
    </rPh>
    <phoneticPr fontId="1"/>
  </si>
  <si>
    <t>計</t>
    <rPh sb="0" eb="1">
      <t>ケイ</t>
    </rPh>
    <phoneticPr fontId="1"/>
  </si>
  <si>
    <t>2022年　　月　　日</t>
    <rPh sb="4" eb="5">
      <t>ネン</t>
    </rPh>
    <rPh sb="7" eb="8">
      <t>ツキ</t>
    </rPh>
    <rPh sb="10" eb="11">
      <t>ヒ</t>
    </rPh>
    <phoneticPr fontId="1"/>
  </si>
  <si>
    <t>代表者名　</t>
    <rPh sb="0" eb="3">
      <t>ダイヒョウシャ</t>
    </rPh>
    <rPh sb="3" eb="4">
      <t>メイ</t>
    </rPh>
    <phoneticPr fontId="1"/>
  </si>
  <si>
    <t>肥料販売業者名</t>
    <rPh sb="0" eb="2">
      <t>ヒリョウ</t>
    </rPh>
    <rPh sb="2" eb="4">
      <t>ハンバイ</t>
    </rPh>
    <rPh sb="4" eb="6">
      <t>ギョウシャ</t>
    </rPh>
    <rPh sb="6" eb="7">
      <t>メイ</t>
    </rPh>
    <phoneticPr fontId="1"/>
  </si>
  <si>
    <t>〒　　　ー</t>
    <phoneticPr fontId="1"/>
  </si>
  <si>
    <t>住所</t>
    <rPh sb="0" eb="2">
      <t>ジュウショ</t>
    </rPh>
    <phoneticPr fontId="1"/>
  </si>
  <si>
    <t>℡：　　　ー　　　ー</t>
    <phoneticPr fontId="1"/>
  </si>
  <si>
    <t>被 請 求 者：</t>
    <rPh sb="0" eb="1">
      <t>コウム</t>
    </rPh>
    <rPh sb="2" eb="3">
      <t>ショウ</t>
    </rPh>
    <rPh sb="4" eb="5">
      <t>モトム</t>
    </rPh>
    <rPh sb="6" eb="7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</si>
</sst>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sz val="11"/>
      <color theme="1"/>
      <name val="Segoe UI Symbol"/>
      <family val="2"/>
    </font>
    <font>
      <sz val="18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 diagonalUp="1">
      <left style="hair">
        <color auto="1"/>
      </left>
      <right/>
      <top style="thin">
        <color auto="1"/>
      </top>
      <bottom/>
      <diagonal style="hair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 style="hair">
        <color auto="1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hair">
        <color auto="1"/>
      </diagonal>
    </border>
    <border diagonalUp="1"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 style="hair">
        <color auto="1"/>
      </diagonal>
    </border>
    <border diagonalUp="1"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 style="hair">
        <color auto="1"/>
      </diagonal>
    </border>
    <border diagonalUp="1"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 style="hair">
        <color auto="1"/>
      </diagonal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 diagonalUp="1">
      <left style="hair">
        <color auto="1"/>
      </left>
      <right style="hair">
        <color auto="1"/>
      </right>
      <top style="hair">
        <color auto="1"/>
      </top>
      <bottom/>
      <diagonal style="hair">
        <color auto="1"/>
      </diagonal>
    </border>
    <border diagonalUp="1">
      <left style="hair">
        <color auto="1"/>
      </left>
      <right style="thin">
        <color auto="1"/>
      </right>
      <top style="hair">
        <color auto="1"/>
      </top>
      <bottom/>
      <diagonal style="hair">
        <color auto="1"/>
      </diagonal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</cellStyleXfs>
  <cellXfs count="8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17" xfId="0" applyBorder="1">
      <alignment vertical="center"/>
    </xf>
    <xf numFmtId="57" fontId="0" fillId="0" borderId="6" xfId="0" applyNumberFormat="1" applyBorder="1">
      <alignment vertical="center"/>
    </xf>
    <xf numFmtId="57" fontId="0" fillId="0" borderId="3" xfId="0" applyNumberFormat="1" applyBorder="1">
      <alignment vertical="center"/>
    </xf>
    <xf numFmtId="0" fontId="0" fillId="0" borderId="19" xfId="0" applyBorder="1">
      <alignment vertical="center"/>
    </xf>
    <xf numFmtId="0" fontId="0" fillId="2" borderId="3" xfId="0" applyFill="1" applyBorder="1" applyAlignment="1">
      <alignment horizontal="center" vertical="center"/>
    </xf>
    <xf numFmtId="38" fontId="0" fillId="0" borderId="6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0" fontId="0" fillId="0" borderId="1" xfId="0" applyBorder="1">
      <alignment vertical="center"/>
    </xf>
    <xf numFmtId="38" fontId="0" fillId="0" borderId="24" xfId="1" applyFont="1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5" fillId="0" borderId="3" xfId="2" applyFont="1" applyBorder="1" applyAlignment="1">
      <alignment horizontal="right" shrinkToFit="1"/>
    </xf>
    <xf numFmtId="38" fontId="0" fillId="0" borderId="18" xfId="0" applyNumberFormat="1" applyBorder="1">
      <alignment vertical="center"/>
    </xf>
    <xf numFmtId="0" fontId="6" fillId="0" borderId="4" xfId="0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57" fontId="0" fillId="0" borderId="20" xfId="0" applyNumberFormat="1" applyBorder="1">
      <alignment vertical="center"/>
    </xf>
    <xf numFmtId="0" fontId="0" fillId="0" borderId="20" xfId="0" applyBorder="1">
      <alignment vertical="center"/>
    </xf>
    <xf numFmtId="0" fontId="5" fillId="0" borderId="20" xfId="2" applyFont="1" applyBorder="1" applyAlignment="1">
      <alignment horizontal="right" shrinkToFit="1"/>
    </xf>
    <xf numFmtId="0" fontId="5" fillId="0" borderId="20" xfId="2" applyFont="1" applyBorder="1" applyAlignment="1">
      <alignment horizontal="left" shrinkToFit="1"/>
    </xf>
    <xf numFmtId="38" fontId="5" fillId="0" borderId="20" xfId="1" applyFont="1" applyFill="1" applyBorder="1" applyAlignment="1">
      <alignment horizontal="right" shrinkToFit="1"/>
    </xf>
    <xf numFmtId="38" fontId="0" fillId="0" borderId="20" xfId="1" applyFont="1" applyBorder="1">
      <alignment vertical="center"/>
    </xf>
    <xf numFmtId="0" fontId="6" fillId="0" borderId="20" xfId="0" applyFont="1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57" fontId="0" fillId="0" borderId="35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57" fontId="0" fillId="0" borderId="4" xfId="0" applyNumberFormat="1" applyBorder="1">
      <alignment vertical="center"/>
    </xf>
    <xf numFmtId="0" fontId="5" fillId="0" borderId="4" xfId="2" applyFont="1" applyBorder="1" applyAlignment="1">
      <alignment horizontal="right" shrinkToFit="1"/>
    </xf>
    <xf numFmtId="0" fontId="5" fillId="0" borderId="4" xfId="2" applyFont="1" applyBorder="1" applyAlignment="1">
      <alignment horizontal="left" shrinkToFit="1"/>
    </xf>
    <xf numFmtId="38" fontId="5" fillId="0" borderId="4" xfId="1" applyFont="1" applyFill="1" applyBorder="1" applyAlignment="1">
      <alignment horizontal="right" shrinkToFit="1"/>
    </xf>
    <xf numFmtId="0" fontId="0" fillId="0" borderId="36" xfId="0" applyBorder="1">
      <alignment vertical="center"/>
    </xf>
    <xf numFmtId="0" fontId="0" fillId="0" borderId="0" xfId="0">
      <alignment vertical="center"/>
    </xf>
    <xf numFmtId="0" fontId="0" fillId="2" borderId="23" xfId="0" applyFill="1" applyBorder="1" applyAlignment="1">
      <alignment horizontal="center" vertical="center"/>
    </xf>
    <xf numFmtId="0" fontId="7" fillId="0" borderId="0" xfId="0" applyFont="1">
      <alignment vertical="center"/>
    </xf>
    <xf numFmtId="0" fontId="0" fillId="2" borderId="37" xfId="0" applyFill="1" applyBorder="1" applyAlignment="1">
      <alignment horizontal="center" vertical="center"/>
    </xf>
    <xf numFmtId="0" fontId="0" fillId="0" borderId="0" xfId="0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49" fontId="0" fillId="0" borderId="5" xfId="0" applyNumberFormat="1" applyBorder="1" applyAlignment="1">
      <alignment horizontal="right" vertical="center"/>
    </xf>
    <xf numFmtId="49" fontId="0" fillId="0" borderId="40" xfId="0" applyNumberFormat="1" applyBorder="1" applyAlignment="1">
      <alignment horizontal="right" vertical="center"/>
    </xf>
    <xf numFmtId="49" fontId="0" fillId="0" borderId="14" xfId="0" applyNumberFormat="1" applyBorder="1" applyAlignment="1">
      <alignment horizontal="right" vertical="center"/>
    </xf>
    <xf numFmtId="0" fontId="0" fillId="0" borderId="24" xfId="0" applyBorder="1">
      <alignment vertical="center"/>
    </xf>
    <xf numFmtId="49" fontId="0" fillId="0" borderId="32" xfId="0" applyNumberFormat="1" applyBorder="1" applyAlignment="1">
      <alignment horizontal="right" vertical="center"/>
    </xf>
    <xf numFmtId="49" fontId="0" fillId="0" borderId="2" xfId="0" applyNumberFormat="1" applyBorder="1" applyAlignment="1">
      <alignment horizontal="right" vertical="center"/>
    </xf>
    <xf numFmtId="57" fontId="0" fillId="0" borderId="6" xfId="0" applyNumberFormat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H14肥による概算売価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352425</xdr:colOff>
      <xdr:row>2</xdr:row>
      <xdr:rowOff>0</xdr:rowOff>
    </xdr:from>
    <xdr:to>
      <xdr:col>14</xdr:col>
      <xdr:colOff>257175</xdr:colOff>
      <xdr:row>5</xdr:row>
      <xdr:rowOff>57150</xdr:rowOff>
    </xdr:to>
    <xdr:sp macro="" textlink="">
      <xdr:nvSpPr>
        <xdr:cNvPr id="3" name="角丸四角形 2"/>
        <xdr:cNvSpPr/>
      </xdr:nvSpPr>
      <xdr:spPr>
        <a:xfrm>
          <a:off x="13125450" y="619125"/>
          <a:ext cx="809625" cy="771525"/>
        </a:xfrm>
        <a:prstGeom prst="roundRect">
          <a:avLst/>
        </a:prstGeom>
        <a:pattFill prst="pct5">
          <a:fgClr>
            <a:schemeClr val="bg1"/>
          </a:fgClr>
          <a:bgClr>
            <a:schemeClr val="bg1"/>
          </a:bgClr>
        </a:pattFill>
        <a:ln w="317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2400" b="1">
              <a:solidFill>
                <a:srgbClr val="FF0000"/>
              </a:solidFill>
            </a:rPr>
            <a:t>社印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view="pageBreakPreview" zoomScaleNormal="100" zoomScaleSheetLayoutView="100" workbookViewId="0">
      <selection activeCell="J25" sqref="J23:J25"/>
    </sheetView>
  </sheetViews>
  <sheetFormatPr defaultRowHeight="18.75" x14ac:dyDescent="0.4"/>
  <cols>
    <col min="1" max="1" width="9" style="48"/>
    <col min="2" max="2" width="14" style="48" customWidth="1"/>
    <col min="3" max="3" width="12" style="48" customWidth="1"/>
    <col min="4" max="4" width="10.625" style="48" customWidth="1"/>
    <col min="5" max="5" width="9.375" style="48" customWidth="1"/>
    <col min="6" max="6" width="9.25" style="48" customWidth="1"/>
    <col min="7" max="8" width="22.375" style="48" customWidth="1"/>
    <col min="9" max="9" width="7.5" style="48" customWidth="1"/>
    <col min="10" max="10" width="6.5" style="48" customWidth="1"/>
    <col min="11" max="12" width="9" style="48"/>
    <col min="13" max="15" width="11.875" style="48" customWidth="1"/>
    <col min="16" max="16" width="7.125" style="48" customWidth="1"/>
    <col min="17" max="17" width="7.75" style="48" customWidth="1"/>
    <col min="18" max="18" width="12.375" style="48" bestFit="1" customWidth="1"/>
    <col min="19" max="19" width="9.875" style="48" customWidth="1"/>
    <col min="20" max="16384" width="9" style="48"/>
  </cols>
  <sheetData>
    <row r="1" spans="1:19" ht="30" x14ac:dyDescent="0.4">
      <c r="E1" s="46"/>
    </row>
    <row r="2" spans="1:19" x14ac:dyDescent="0.4">
      <c r="N2" s="48" t="s">
        <v>52</v>
      </c>
    </row>
    <row r="3" spans="1:19" x14ac:dyDescent="0.4">
      <c r="B3" s="48" t="s">
        <v>17</v>
      </c>
      <c r="L3" s="48" t="s">
        <v>54</v>
      </c>
    </row>
    <row r="4" spans="1:19" x14ac:dyDescent="0.4">
      <c r="B4" s="48" t="s">
        <v>58</v>
      </c>
      <c r="C4" s="48" t="s">
        <v>19</v>
      </c>
      <c r="L4" s="48" t="s">
        <v>53</v>
      </c>
    </row>
    <row r="5" spans="1:19" x14ac:dyDescent="0.4">
      <c r="L5" s="48" t="s">
        <v>55</v>
      </c>
    </row>
    <row r="6" spans="1:19" x14ac:dyDescent="0.4">
      <c r="L6" s="48" t="s">
        <v>56</v>
      </c>
    </row>
    <row r="7" spans="1:19" x14ac:dyDescent="0.4">
      <c r="B7" s="48" t="s">
        <v>33</v>
      </c>
      <c r="L7" s="48" t="s">
        <v>57</v>
      </c>
    </row>
    <row r="9" spans="1:19" ht="18" customHeight="1" x14ac:dyDescent="0.4">
      <c r="A9" s="65" t="s">
        <v>25</v>
      </c>
      <c r="B9" s="68" t="s">
        <v>4</v>
      </c>
      <c r="C9" s="71" t="s">
        <v>14</v>
      </c>
      <c r="D9" s="68" t="s">
        <v>0</v>
      </c>
      <c r="E9" s="52"/>
      <c r="F9" s="76" t="s">
        <v>15</v>
      </c>
      <c r="G9" s="68" t="s">
        <v>26</v>
      </c>
      <c r="H9" s="54"/>
      <c r="I9" s="68" t="s">
        <v>5</v>
      </c>
      <c r="J9" s="68" t="s">
        <v>29</v>
      </c>
      <c r="K9" s="1" t="s">
        <v>1</v>
      </c>
      <c r="L9" s="68" t="s">
        <v>2</v>
      </c>
      <c r="M9" s="68" t="s">
        <v>3</v>
      </c>
      <c r="N9" s="47"/>
      <c r="O9" s="47"/>
      <c r="P9" s="74" t="s">
        <v>9</v>
      </c>
      <c r="Q9" s="75"/>
      <c r="R9" s="68" t="s">
        <v>7</v>
      </c>
      <c r="S9" s="77" t="s">
        <v>8</v>
      </c>
    </row>
    <row r="10" spans="1:19" x14ac:dyDescent="0.4">
      <c r="A10" s="66"/>
      <c r="B10" s="69"/>
      <c r="C10" s="72"/>
      <c r="D10" s="69"/>
      <c r="E10" s="53" t="s">
        <v>30</v>
      </c>
      <c r="F10" s="72"/>
      <c r="G10" s="83"/>
      <c r="H10" s="55" t="s">
        <v>31</v>
      </c>
      <c r="I10" s="69"/>
      <c r="J10" s="69"/>
      <c r="K10" s="10" t="s">
        <v>6</v>
      </c>
      <c r="L10" s="69"/>
      <c r="M10" s="69"/>
      <c r="N10" s="57" t="s">
        <v>27</v>
      </c>
      <c r="O10" s="57" t="s">
        <v>28</v>
      </c>
      <c r="P10" s="80" t="s">
        <v>10</v>
      </c>
      <c r="Q10" s="80" t="s">
        <v>11</v>
      </c>
      <c r="R10" s="69"/>
      <c r="S10" s="78"/>
    </row>
    <row r="11" spans="1:19" x14ac:dyDescent="0.4">
      <c r="A11" s="67"/>
      <c r="B11" s="70"/>
      <c r="C11" s="73"/>
      <c r="D11" s="70"/>
      <c r="E11" s="85"/>
      <c r="F11" s="73"/>
      <c r="G11" s="84"/>
      <c r="H11" s="56"/>
      <c r="I11" s="70"/>
      <c r="J11" s="70"/>
      <c r="K11" s="5"/>
      <c r="L11" s="70"/>
      <c r="M11" s="70"/>
      <c r="N11" s="57"/>
      <c r="O11" s="57"/>
      <c r="P11" s="81"/>
      <c r="Q11" s="82"/>
      <c r="R11" s="70"/>
      <c r="S11" s="79"/>
    </row>
    <row r="12" spans="1:19" x14ac:dyDescent="0.4">
      <c r="A12" s="58"/>
      <c r="B12" s="4"/>
      <c r="C12" s="7"/>
      <c r="D12" s="7"/>
      <c r="E12" s="38"/>
      <c r="F12" s="38"/>
      <c r="G12" s="4"/>
      <c r="H12" s="4"/>
      <c r="I12" s="4"/>
      <c r="J12" s="4"/>
      <c r="K12" s="4"/>
      <c r="L12" s="11"/>
      <c r="M12" s="11">
        <f>L12*J12</f>
        <v>0</v>
      </c>
      <c r="N12" s="11">
        <f>M12*0.1</f>
        <v>0</v>
      </c>
      <c r="O12" s="11">
        <f>M12+N12</f>
        <v>0</v>
      </c>
      <c r="P12" s="14" t="s">
        <v>12</v>
      </c>
      <c r="Q12" s="4" t="s">
        <v>12</v>
      </c>
      <c r="R12" s="16"/>
      <c r="S12" s="17"/>
    </row>
    <row r="13" spans="1:19" x14ac:dyDescent="0.4">
      <c r="A13" s="58"/>
      <c r="B13" s="4"/>
      <c r="C13" s="8"/>
      <c r="D13" s="7"/>
      <c r="E13" s="25"/>
      <c r="F13" s="25"/>
      <c r="G13" s="4"/>
      <c r="H13" s="4"/>
      <c r="I13" s="2"/>
      <c r="J13" s="2"/>
      <c r="K13" s="2"/>
      <c r="L13" s="12"/>
      <c r="M13" s="11">
        <f t="shared" ref="M13:M16" si="0">L13*J13</f>
        <v>0</v>
      </c>
      <c r="N13" s="11">
        <f t="shared" ref="N13:N32" si="1">M13*0.1</f>
        <v>0</v>
      </c>
      <c r="O13" s="11">
        <f t="shared" ref="O13:O18" si="2">M13+N13</f>
        <v>0</v>
      </c>
      <c r="P13" s="2" t="s">
        <v>12</v>
      </c>
      <c r="Q13" s="2" t="s">
        <v>12</v>
      </c>
      <c r="R13" s="18"/>
      <c r="S13" s="19"/>
    </row>
    <row r="14" spans="1:19" x14ac:dyDescent="0.4">
      <c r="A14" s="58"/>
      <c r="B14" s="4"/>
      <c r="C14" s="7"/>
      <c r="D14" s="2"/>
      <c r="E14" s="2"/>
      <c r="F14" s="2"/>
      <c r="G14" s="2"/>
      <c r="H14" s="2"/>
      <c r="I14" s="2"/>
      <c r="J14" s="2"/>
      <c r="K14" s="2"/>
      <c r="L14" s="12"/>
      <c r="M14" s="11">
        <f t="shared" si="0"/>
        <v>0</v>
      </c>
      <c r="N14" s="11">
        <f t="shared" si="1"/>
        <v>0</v>
      </c>
      <c r="O14" s="11">
        <f t="shared" si="2"/>
        <v>0</v>
      </c>
      <c r="P14" s="2" t="s">
        <v>12</v>
      </c>
      <c r="Q14" s="2" t="s">
        <v>12</v>
      </c>
      <c r="R14" s="18"/>
      <c r="S14" s="19"/>
    </row>
    <row r="15" spans="1:19" x14ac:dyDescent="0.4">
      <c r="A15" s="58"/>
      <c r="B15" s="4"/>
      <c r="C15" s="8"/>
      <c r="D15" s="2"/>
      <c r="E15" s="2"/>
      <c r="F15" s="2"/>
      <c r="G15" s="2"/>
      <c r="H15" s="2"/>
      <c r="I15" s="2"/>
      <c r="J15" s="2"/>
      <c r="K15" s="2"/>
      <c r="L15" s="12"/>
      <c r="M15" s="11">
        <f t="shared" si="0"/>
        <v>0</v>
      </c>
      <c r="N15" s="11">
        <f t="shared" si="1"/>
        <v>0</v>
      </c>
      <c r="O15" s="11">
        <f t="shared" si="2"/>
        <v>0</v>
      </c>
      <c r="P15" s="2" t="s">
        <v>12</v>
      </c>
      <c r="Q15" s="2" t="s">
        <v>12</v>
      </c>
      <c r="R15" s="18"/>
      <c r="S15" s="19"/>
    </row>
    <row r="16" spans="1:19" x14ac:dyDescent="0.4">
      <c r="A16" s="58"/>
      <c r="B16" s="4"/>
      <c r="C16" s="7"/>
      <c r="D16" s="2"/>
      <c r="E16" s="2"/>
      <c r="F16" s="2"/>
      <c r="G16" s="2"/>
      <c r="H16" s="4"/>
      <c r="I16" s="2"/>
      <c r="J16" s="2"/>
      <c r="K16" s="2"/>
      <c r="L16" s="12"/>
      <c r="M16" s="11">
        <f t="shared" si="0"/>
        <v>0</v>
      </c>
      <c r="N16" s="11">
        <f t="shared" si="1"/>
        <v>0</v>
      </c>
      <c r="O16" s="11">
        <f t="shared" si="2"/>
        <v>0</v>
      </c>
      <c r="P16" s="2" t="s">
        <v>12</v>
      </c>
      <c r="Q16" s="2" t="s">
        <v>12</v>
      </c>
      <c r="R16" s="18"/>
      <c r="S16" s="19"/>
    </row>
    <row r="17" spans="1:19" x14ac:dyDescent="0.4">
      <c r="A17" s="58"/>
      <c r="B17" s="4"/>
      <c r="C17" s="28"/>
      <c r="D17" s="29"/>
      <c r="E17" s="29"/>
      <c r="F17" s="29"/>
      <c r="G17" s="31"/>
      <c r="H17" s="4"/>
      <c r="I17" s="30"/>
      <c r="J17" s="29"/>
      <c r="K17" s="29"/>
      <c r="L17" s="32"/>
      <c r="M17" s="33">
        <f>L17*J17</f>
        <v>0</v>
      </c>
      <c r="N17" s="11">
        <f t="shared" si="1"/>
        <v>0</v>
      </c>
      <c r="O17" s="11">
        <f t="shared" si="2"/>
        <v>0</v>
      </c>
      <c r="P17" s="29" t="s">
        <v>12</v>
      </c>
      <c r="Q17" s="34" t="s">
        <v>13</v>
      </c>
      <c r="R17" s="35"/>
      <c r="S17" s="36"/>
    </row>
    <row r="18" spans="1:19" x14ac:dyDescent="0.4">
      <c r="A18" s="59"/>
      <c r="B18" s="3"/>
      <c r="C18" s="37"/>
      <c r="D18" s="39"/>
      <c r="E18" s="3"/>
      <c r="F18" s="39"/>
      <c r="G18" s="41"/>
      <c r="H18" s="41"/>
      <c r="I18" s="40"/>
      <c r="J18" s="3"/>
      <c r="K18" s="3"/>
      <c r="L18" s="42"/>
      <c r="M18" s="13">
        <f>L18*J18</f>
        <v>0</v>
      </c>
      <c r="N18" s="11">
        <f t="shared" si="1"/>
        <v>0</v>
      </c>
      <c r="O18" s="11">
        <f t="shared" si="2"/>
        <v>0</v>
      </c>
      <c r="P18" s="29" t="s">
        <v>12</v>
      </c>
      <c r="Q18" s="24" t="s">
        <v>13</v>
      </c>
      <c r="R18" s="35"/>
      <c r="S18" s="36"/>
    </row>
    <row r="19" spans="1:19" x14ac:dyDescent="0.4">
      <c r="A19" s="60"/>
      <c r="B19" s="61" t="s">
        <v>51</v>
      </c>
      <c r="C19" s="6"/>
      <c r="D19" s="6"/>
      <c r="E19" s="6"/>
      <c r="F19" s="6"/>
      <c r="G19" s="6"/>
      <c r="H19" s="6"/>
      <c r="I19" s="6"/>
      <c r="J19" s="6"/>
      <c r="K19" s="6">
        <f>ROUNDDOWN(SUM(K12:K18),0)</f>
        <v>0</v>
      </c>
      <c r="L19" s="6"/>
      <c r="M19" s="15">
        <f>SUM(M12:M18)</f>
        <v>0</v>
      </c>
      <c r="N19" s="15">
        <f t="shared" ref="N19:O19" si="3">SUM(N12:N18)</f>
        <v>0</v>
      </c>
      <c r="O19" s="15">
        <f t="shared" si="3"/>
        <v>0</v>
      </c>
      <c r="P19" s="43"/>
      <c r="Q19" s="9"/>
      <c r="R19" s="15"/>
      <c r="S19" s="23">
        <f>M19-R19</f>
        <v>0</v>
      </c>
    </row>
    <row r="20" spans="1:19" x14ac:dyDescent="0.4">
      <c r="A20" s="62"/>
      <c r="B20" s="4"/>
      <c r="C20" s="7"/>
      <c r="D20" s="7"/>
      <c r="E20" s="38"/>
      <c r="F20" s="38"/>
      <c r="G20" s="4"/>
      <c r="H20" s="4"/>
      <c r="I20" s="4"/>
      <c r="J20" s="4"/>
      <c r="K20" s="4"/>
      <c r="L20" s="11"/>
      <c r="M20" s="11">
        <f>L20*J20</f>
        <v>0</v>
      </c>
      <c r="N20" s="11">
        <f t="shared" si="1"/>
        <v>0</v>
      </c>
      <c r="O20" s="11">
        <f t="shared" ref="O20:O25" si="4">M20+N20</f>
        <v>0</v>
      </c>
      <c r="P20" s="14" t="s">
        <v>12</v>
      </c>
      <c r="Q20" s="4" t="s">
        <v>12</v>
      </c>
      <c r="R20" s="16"/>
      <c r="S20" s="17"/>
    </row>
    <row r="21" spans="1:19" x14ac:dyDescent="0.4">
      <c r="A21" s="63"/>
      <c r="B21" s="4"/>
      <c r="C21" s="8"/>
      <c r="D21" s="7"/>
      <c r="E21" s="25"/>
      <c r="F21" s="25"/>
      <c r="G21" s="4"/>
      <c r="H21" s="4"/>
      <c r="I21" s="2"/>
      <c r="J21" s="2"/>
      <c r="K21" s="2"/>
      <c r="L21" s="12"/>
      <c r="M21" s="11">
        <f t="shared" ref="M21:M24" si="5">L21*J21</f>
        <v>0</v>
      </c>
      <c r="N21" s="11">
        <f t="shared" si="1"/>
        <v>0</v>
      </c>
      <c r="O21" s="11">
        <f t="shared" si="4"/>
        <v>0</v>
      </c>
      <c r="P21" s="2" t="s">
        <v>12</v>
      </c>
      <c r="Q21" s="2" t="s">
        <v>12</v>
      </c>
      <c r="R21" s="18"/>
      <c r="S21" s="19"/>
    </row>
    <row r="22" spans="1:19" x14ac:dyDescent="0.4">
      <c r="A22" s="63"/>
      <c r="B22" s="4"/>
      <c r="C22" s="7"/>
      <c r="D22" s="2"/>
      <c r="E22" s="2"/>
      <c r="F22" s="2"/>
      <c r="G22" s="2"/>
      <c r="H22" s="2"/>
      <c r="I22" s="2"/>
      <c r="J22" s="2"/>
      <c r="K22" s="2"/>
      <c r="L22" s="12"/>
      <c r="M22" s="11">
        <f t="shared" si="5"/>
        <v>0</v>
      </c>
      <c r="N22" s="11">
        <f t="shared" si="1"/>
        <v>0</v>
      </c>
      <c r="O22" s="11">
        <f t="shared" si="4"/>
        <v>0</v>
      </c>
      <c r="P22" s="2" t="s">
        <v>12</v>
      </c>
      <c r="Q22" s="2" t="s">
        <v>12</v>
      </c>
      <c r="R22" s="18"/>
      <c r="S22" s="19"/>
    </row>
    <row r="23" spans="1:19" x14ac:dyDescent="0.4">
      <c r="A23" s="63"/>
      <c r="B23" s="4"/>
      <c r="C23" s="8"/>
      <c r="D23" s="2"/>
      <c r="E23" s="2"/>
      <c r="F23" s="2"/>
      <c r="G23" s="2"/>
      <c r="H23" s="2"/>
      <c r="I23" s="2"/>
      <c r="J23" s="2"/>
      <c r="K23" s="2"/>
      <c r="L23" s="12"/>
      <c r="M23" s="11">
        <f t="shared" si="5"/>
        <v>0</v>
      </c>
      <c r="N23" s="11">
        <f t="shared" si="1"/>
        <v>0</v>
      </c>
      <c r="O23" s="11">
        <f t="shared" si="4"/>
        <v>0</v>
      </c>
      <c r="P23" s="2" t="s">
        <v>12</v>
      </c>
      <c r="Q23" s="2" t="s">
        <v>12</v>
      </c>
      <c r="R23" s="18"/>
      <c r="S23" s="19"/>
    </row>
    <row r="24" spans="1:19" x14ac:dyDescent="0.4">
      <c r="A24" s="63"/>
      <c r="B24" s="4"/>
      <c r="C24" s="7"/>
      <c r="D24" s="2"/>
      <c r="E24" s="2"/>
      <c r="F24" s="2"/>
      <c r="G24" s="2"/>
      <c r="H24" s="4"/>
      <c r="I24" s="2"/>
      <c r="J24" s="2"/>
      <c r="K24" s="2"/>
      <c r="L24" s="12"/>
      <c r="M24" s="11">
        <f t="shared" si="5"/>
        <v>0</v>
      </c>
      <c r="N24" s="11">
        <f t="shared" si="1"/>
        <v>0</v>
      </c>
      <c r="O24" s="11">
        <f t="shared" si="4"/>
        <v>0</v>
      </c>
      <c r="P24" s="2" t="s">
        <v>12</v>
      </c>
      <c r="Q24" s="2" t="s">
        <v>12</v>
      </c>
      <c r="R24" s="18"/>
      <c r="S24" s="19"/>
    </row>
    <row r="25" spans="1:19" x14ac:dyDescent="0.4">
      <c r="A25" s="60"/>
      <c r="B25" s="4"/>
      <c r="C25" s="8"/>
      <c r="D25" s="3"/>
      <c r="E25" s="2"/>
      <c r="F25" s="2"/>
      <c r="G25" s="31"/>
      <c r="H25" s="4"/>
      <c r="I25" s="22"/>
      <c r="J25" s="3"/>
      <c r="K25" s="3"/>
      <c r="L25" s="32"/>
      <c r="M25" s="13">
        <f>L25*J25</f>
        <v>0</v>
      </c>
      <c r="N25" s="11">
        <f t="shared" si="1"/>
        <v>0</v>
      </c>
      <c r="O25" s="11">
        <f t="shared" si="4"/>
        <v>0</v>
      </c>
      <c r="P25" s="3" t="s">
        <v>12</v>
      </c>
      <c r="Q25" s="24" t="s">
        <v>13</v>
      </c>
      <c r="R25" s="20"/>
      <c r="S25" s="21"/>
    </row>
    <row r="26" spans="1:19" x14ac:dyDescent="0.4">
      <c r="A26" s="59"/>
      <c r="B26" s="6" t="s">
        <v>51</v>
      </c>
      <c r="C26" s="6"/>
      <c r="D26" s="6"/>
      <c r="E26" s="6"/>
      <c r="F26" s="6"/>
      <c r="G26" s="6"/>
      <c r="H26" s="6"/>
      <c r="I26" s="6"/>
      <c r="J26" s="6"/>
      <c r="K26" s="6">
        <f>ROUNDDOWN(SUM(K20:K25),0)</f>
        <v>0</v>
      </c>
      <c r="L26" s="6"/>
      <c r="M26" s="15">
        <f>SUM(M20:M25)</f>
        <v>0</v>
      </c>
      <c r="N26" s="15">
        <f t="shared" ref="N26:O26" si="6">SUM(N20:N25)</f>
        <v>0</v>
      </c>
      <c r="O26" s="15">
        <f t="shared" si="6"/>
        <v>0</v>
      </c>
      <c r="P26" s="9"/>
      <c r="Q26" s="9"/>
      <c r="R26" s="15"/>
      <c r="S26" s="23">
        <f>M26-R26</f>
        <v>0</v>
      </c>
    </row>
    <row r="27" spans="1:19" x14ac:dyDescent="0.4">
      <c r="A27" s="62"/>
      <c r="B27" s="4"/>
      <c r="C27" s="7"/>
      <c r="D27" s="7"/>
      <c r="E27" s="38"/>
      <c r="F27" s="38"/>
      <c r="G27" s="4"/>
      <c r="H27" s="4"/>
      <c r="I27" s="4"/>
      <c r="J27" s="4"/>
      <c r="K27" s="4"/>
      <c r="L27" s="11"/>
      <c r="M27" s="11">
        <f>L27*J27</f>
        <v>0</v>
      </c>
      <c r="N27" s="11">
        <f t="shared" si="1"/>
        <v>0</v>
      </c>
      <c r="O27" s="11">
        <f t="shared" ref="O27:O32" si="7">M27+N27</f>
        <v>0</v>
      </c>
      <c r="P27" s="14" t="s">
        <v>12</v>
      </c>
      <c r="Q27" s="4" t="s">
        <v>12</v>
      </c>
      <c r="R27" s="16"/>
      <c r="S27" s="17"/>
    </row>
    <row r="28" spans="1:19" x14ac:dyDescent="0.4">
      <c r="A28" s="63"/>
      <c r="B28" s="4"/>
      <c r="C28" s="8"/>
      <c r="D28" s="7"/>
      <c r="E28" s="25"/>
      <c r="F28" s="25"/>
      <c r="G28" s="4"/>
      <c r="H28" s="4"/>
      <c r="I28" s="2"/>
      <c r="J28" s="2"/>
      <c r="K28" s="2"/>
      <c r="L28" s="12"/>
      <c r="M28" s="11">
        <f t="shared" ref="M28:M31" si="8">L28*J28</f>
        <v>0</v>
      </c>
      <c r="N28" s="11">
        <f t="shared" si="1"/>
        <v>0</v>
      </c>
      <c r="O28" s="11">
        <f t="shared" si="7"/>
        <v>0</v>
      </c>
      <c r="P28" s="2" t="s">
        <v>12</v>
      </c>
      <c r="Q28" s="2" t="s">
        <v>12</v>
      </c>
      <c r="R28" s="18"/>
      <c r="S28" s="19"/>
    </row>
    <row r="29" spans="1:19" x14ac:dyDescent="0.4">
      <c r="A29" s="63"/>
      <c r="B29" s="4"/>
      <c r="C29" s="7"/>
      <c r="D29" s="2"/>
      <c r="E29" s="2"/>
      <c r="F29" s="2"/>
      <c r="G29" s="2"/>
      <c r="H29" s="2"/>
      <c r="I29" s="2"/>
      <c r="J29" s="2"/>
      <c r="K29" s="2"/>
      <c r="L29" s="12"/>
      <c r="M29" s="11">
        <f t="shared" si="8"/>
        <v>0</v>
      </c>
      <c r="N29" s="11">
        <f t="shared" si="1"/>
        <v>0</v>
      </c>
      <c r="O29" s="11">
        <f t="shared" si="7"/>
        <v>0</v>
      </c>
      <c r="P29" s="2" t="s">
        <v>12</v>
      </c>
      <c r="Q29" s="2" t="s">
        <v>12</v>
      </c>
      <c r="R29" s="18"/>
      <c r="S29" s="19"/>
    </row>
    <row r="30" spans="1:19" x14ac:dyDescent="0.4">
      <c r="A30" s="63"/>
      <c r="B30" s="4"/>
      <c r="C30" s="8"/>
      <c r="D30" s="2"/>
      <c r="E30" s="2"/>
      <c r="F30" s="2"/>
      <c r="G30" s="2"/>
      <c r="H30" s="2"/>
      <c r="I30" s="2"/>
      <c r="J30" s="2"/>
      <c r="K30" s="2"/>
      <c r="L30" s="12"/>
      <c r="M30" s="11">
        <f t="shared" si="8"/>
        <v>0</v>
      </c>
      <c r="N30" s="11">
        <f t="shared" si="1"/>
        <v>0</v>
      </c>
      <c r="O30" s="11">
        <f t="shared" si="7"/>
        <v>0</v>
      </c>
      <c r="P30" s="2" t="s">
        <v>12</v>
      </c>
      <c r="Q30" s="2" t="s">
        <v>12</v>
      </c>
      <c r="R30" s="18"/>
      <c r="S30" s="19"/>
    </row>
    <row r="31" spans="1:19" x14ac:dyDescent="0.4">
      <c r="A31" s="63"/>
      <c r="B31" s="4"/>
      <c r="C31" s="7"/>
      <c r="D31" s="2"/>
      <c r="E31" s="2"/>
      <c r="F31" s="2"/>
      <c r="G31" s="2"/>
      <c r="H31" s="4"/>
      <c r="I31" s="2"/>
      <c r="J31" s="2"/>
      <c r="K31" s="2"/>
      <c r="L31" s="12"/>
      <c r="M31" s="11">
        <f t="shared" si="8"/>
        <v>0</v>
      </c>
      <c r="N31" s="11">
        <f t="shared" si="1"/>
        <v>0</v>
      </c>
      <c r="O31" s="11">
        <f t="shared" si="7"/>
        <v>0</v>
      </c>
      <c r="P31" s="2" t="s">
        <v>12</v>
      </c>
      <c r="Q31" s="2" t="s">
        <v>12</v>
      </c>
      <c r="R31" s="18"/>
      <c r="S31" s="19"/>
    </row>
    <row r="32" spans="1:19" x14ac:dyDescent="0.4">
      <c r="A32" s="60"/>
      <c r="B32" s="4"/>
      <c r="C32" s="8"/>
      <c r="D32" s="3"/>
      <c r="E32" s="2"/>
      <c r="F32" s="2"/>
      <c r="G32" s="31"/>
      <c r="H32" s="4"/>
      <c r="I32" s="22"/>
      <c r="J32" s="3"/>
      <c r="K32" s="3"/>
      <c r="L32" s="32"/>
      <c r="M32" s="13">
        <f>L32*J32</f>
        <v>0</v>
      </c>
      <c r="N32" s="11">
        <f t="shared" si="1"/>
        <v>0</v>
      </c>
      <c r="O32" s="11">
        <f t="shared" si="7"/>
        <v>0</v>
      </c>
      <c r="P32" s="3" t="s">
        <v>12</v>
      </c>
      <c r="Q32" s="24" t="s">
        <v>13</v>
      </c>
      <c r="R32" s="20"/>
      <c r="S32" s="21"/>
    </row>
    <row r="33" spans="1:19" x14ac:dyDescent="0.4">
      <c r="A33" s="59"/>
      <c r="B33" s="6" t="s">
        <v>51</v>
      </c>
      <c r="C33" s="6"/>
      <c r="D33" s="6"/>
      <c r="E33" s="6"/>
      <c r="F33" s="6"/>
      <c r="G33" s="6"/>
      <c r="H33" s="6"/>
      <c r="I33" s="6"/>
      <c r="J33" s="6"/>
      <c r="K33" s="6">
        <f>ROUNDDOWN(SUM(K27:K32),0)</f>
        <v>0</v>
      </c>
      <c r="L33" s="6"/>
      <c r="M33" s="15">
        <f>SUM(M27:M32)</f>
        <v>0</v>
      </c>
      <c r="N33" s="15">
        <f t="shared" ref="N33:O33" si="9">SUM(N27:N32)</f>
        <v>0</v>
      </c>
      <c r="O33" s="15">
        <f t="shared" si="9"/>
        <v>0</v>
      </c>
      <c r="P33" s="9"/>
      <c r="Q33" s="9"/>
      <c r="R33" s="15"/>
      <c r="S33" s="23">
        <f>M33-R33</f>
        <v>0</v>
      </c>
    </row>
  </sheetData>
  <autoFilter ref="A11:S33"/>
  <mergeCells count="15">
    <mergeCell ref="S9:S11"/>
    <mergeCell ref="P10:P11"/>
    <mergeCell ref="Q10:Q11"/>
    <mergeCell ref="I9:I11"/>
    <mergeCell ref="J9:J11"/>
    <mergeCell ref="L9:L11"/>
    <mergeCell ref="M9:M11"/>
    <mergeCell ref="P9:Q9"/>
    <mergeCell ref="R9:R11"/>
    <mergeCell ref="G9:G11"/>
    <mergeCell ref="D9:D11"/>
    <mergeCell ref="A9:A11"/>
    <mergeCell ref="B9:B11"/>
    <mergeCell ref="C9:C11"/>
    <mergeCell ref="F9:F11"/>
  </mergeCells>
  <phoneticPr fontId="1"/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abSelected="1" view="pageBreakPreview" zoomScaleNormal="100" zoomScaleSheetLayoutView="100" workbookViewId="0">
      <selection activeCell="G22" sqref="G22"/>
    </sheetView>
  </sheetViews>
  <sheetFormatPr defaultRowHeight="18.75" x14ac:dyDescent="0.4"/>
  <cols>
    <col min="2" max="2" width="14" customWidth="1"/>
    <col min="3" max="3" width="12" customWidth="1"/>
    <col min="4" max="4" width="10.625" customWidth="1"/>
    <col min="5" max="5" width="9.375" style="48" customWidth="1"/>
    <col min="6" max="6" width="9.25" style="27" customWidth="1"/>
    <col min="7" max="7" width="22.375" customWidth="1"/>
    <col min="8" max="8" width="22.375" style="48" customWidth="1"/>
    <col min="9" max="9" width="7.5" customWidth="1"/>
    <col min="10" max="10" width="6.5" customWidth="1"/>
    <col min="13" max="13" width="11.875" customWidth="1"/>
    <col min="14" max="15" width="11.875" style="44" customWidth="1"/>
    <col min="16" max="16" width="7.125" customWidth="1"/>
    <col min="17" max="17" width="7.75" customWidth="1"/>
    <col min="18" max="18" width="12.375" bestFit="1" customWidth="1"/>
    <col min="19" max="19" width="9.875" customWidth="1"/>
  </cols>
  <sheetData>
    <row r="1" spans="1:19" s="44" customFormat="1" ht="30" x14ac:dyDescent="0.4">
      <c r="E1" s="46"/>
      <c r="H1" s="48"/>
    </row>
    <row r="2" spans="1:19" s="44" customFormat="1" x14ac:dyDescent="0.4">
      <c r="E2" s="48"/>
      <c r="H2" s="48"/>
      <c r="N2" s="44" t="s">
        <v>16</v>
      </c>
    </row>
    <row r="3" spans="1:19" s="44" customFormat="1" x14ac:dyDescent="0.4">
      <c r="B3" s="44" t="s">
        <v>17</v>
      </c>
      <c r="C3" s="44" t="s">
        <v>18</v>
      </c>
      <c r="E3" s="48"/>
      <c r="H3" s="48"/>
      <c r="L3" s="44" t="s">
        <v>20</v>
      </c>
    </row>
    <row r="4" spans="1:19" s="44" customFormat="1" x14ac:dyDescent="0.4">
      <c r="B4" s="44" t="s">
        <v>58</v>
      </c>
      <c r="C4" s="44" t="s">
        <v>19</v>
      </c>
      <c r="E4" s="48"/>
      <c r="H4" s="48"/>
      <c r="L4" s="44" t="s">
        <v>21</v>
      </c>
    </row>
    <row r="5" spans="1:19" s="44" customFormat="1" x14ac:dyDescent="0.4">
      <c r="E5" s="48"/>
      <c r="H5" s="48"/>
      <c r="L5" s="44" t="s">
        <v>22</v>
      </c>
    </row>
    <row r="6" spans="1:19" s="44" customFormat="1" x14ac:dyDescent="0.4">
      <c r="E6" s="48"/>
      <c r="H6" s="48"/>
      <c r="L6" s="44" t="s">
        <v>23</v>
      </c>
    </row>
    <row r="7" spans="1:19" s="44" customFormat="1" x14ac:dyDescent="0.4">
      <c r="B7" s="44" t="s">
        <v>33</v>
      </c>
      <c r="E7" s="48"/>
      <c r="H7" s="48"/>
      <c r="L7" s="44" t="s">
        <v>24</v>
      </c>
    </row>
    <row r="8" spans="1:19" s="44" customFormat="1" x14ac:dyDescent="0.4">
      <c r="E8" s="48"/>
      <c r="H8" s="48"/>
    </row>
    <row r="9" spans="1:19" ht="18" customHeight="1" x14ac:dyDescent="0.4">
      <c r="A9" s="65" t="s">
        <v>25</v>
      </c>
      <c r="B9" s="68" t="s">
        <v>4</v>
      </c>
      <c r="C9" s="71" t="s">
        <v>14</v>
      </c>
      <c r="D9" s="68" t="s">
        <v>0</v>
      </c>
      <c r="E9" s="52"/>
      <c r="F9" s="76" t="s">
        <v>15</v>
      </c>
      <c r="G9" s="68" t="s">
        <v>26</v>
      </c>
      <c r="H9" s="49"/>
      <c r="I9" s="68" t="s">
        <v>5</v>
      </c>
      <c r="J9" s="68" t="s">
        <v>29</v>
      </c>
      <c r="K9" s="1" t="s">
        <v>1</v>
      </c>
      <c r="L9" s="68" t="s">
        <v>2</v>
      </c>
      <c r="M9" s="68" t="s">
        <v>3</v>
      </c>
      <c r="N9" s="47"/>
      <c r="O9" s="47"/>
      <c r="P9" s="74" t="s">
        <v>9</v>
      </c>
      <c r="Q9" s="75"/>
      <c r="R9" s="68" t="s">
        <v>7</v>
      </c>
      <c r="S9" s="77" t="s">
        <v>8</v>
      </c>
    </row>
    <row r="10" spans="1:19" x14ac:dyDescent="0.4">
      <c r="A10" s="66"/>
      <c r="B10" s="69"/>
      <c r="C10" s="72"/>
      <c r="D10" s="69"/>
      <c r="E10" s="53" t="s">
        <v>30</v>
      </c>
      <c r="F10" s="72"/>
      <c r="G10" s="83"/>
      <c r="H10" s="50" t="s">
        <v>31</v>
      </c>
      <c r="I10" s="69"/>
      <c r="J10" s="69"/>
      <c r="K10" s="10" t="s">
        <v>6</v>
      </c>
      <c r="L10" s="69"/>
      <c r="M10" s="69"/>
      <c r="N10" s="45" t="s">
        <v>27</v>
      </c>
      <c r="O10" s="45" t="s">
        <v>28</v>
      </c>
      <c r="P10" s="80" t="s">
        <v>10</v>
      </c>
      <c r="Q10" s="80" t="s">
        <v>11</v>
      </c>
      <c r="R10" s="69"/>
      <c r="S10" s="78"/>
    </row>
    <row r="11" spans="1:19" x14ac:dyDescent="0.4">
      <c r="A11" s="67"/>
      <c r="B11" s="70"/>
      <c r="C11" s="73"/>
      <c r="D11" s="70"/>
      <c r="E11" s="85"/>
      <c r="F11" s="73"/>
      <c r="G11" s="84"/>
      <c r="H11" s="51"/>
      <c r="I11" s="70"/>
      <c r="J11" s="70"/>
      <c r="K11" s="5"/>
      <c r="L11" s="70"/>
      <c r="M11" s="70"/>
      <c r="N11" s="45"/>
      <c r="O11" s="45"/>
      <c r="P11" s="81"/>
      <c r="Q11" s="82"/>
      <c r="R11" s="70"/>
      <c r="S11" s="79"/>
    </row>
    <row r="12" spans="1:19" x14ac:dyDescent="0.4">
      <c r="A12" s="58" t="s">
        <v>34</v>
      </c>
      <c r="B12" s="4" t="s">
        <v>45</v>
      </c>
      <c r="C12" s="7">
        <v>44722</v>
      </c>
      <c r="D12" s="7">
        <v>44807</v>
      </c>
      <c r="E12" s="64">
        <v>44895</v>
      </c>
      <c r="F12" s="38"/>
      <c r="G12" s="4" t="s">
        <v>39</v>
      </c>
      <c r="H12" s="4" t="s">
        <v>32</v>
      </c>
      <c r="I12" s="4">
        <v>20</v>
      </c>
      <c r="J12" s="4">
        <v>15</v>
      </c>
      <c r="K12" s="4">
        <v>0.3</v>
      </c>
      <c r="L12" s="11">
        <v>3000</v>
      </c>
      <c r="M12" s="11">
        <f>L12*J12</f>
        <v>45000</v>
      </c>
      <c r="N12" s="11">
        <f>M12*0.1</f>
        <v>4500</v>
      </c>
      <c r="O12" s="11">
        <f>M12+N12</f>
        <v>49500</v>
      </c>
      <c r="P12" s="14" t="s">
        <v>12</v>
      </c>
      <c r="Q12" s="4" t="s">
        <v>12</v>
      </c>
      <c r="R12" s="16"/>
      <c r="S12" s="17"/>
    </row>
    <row r="13" spans="1:19" x14ac:dyDescent="0.4">
      <c r="A13" s="58" t="s">
        <v>34</v>
      </c>
      <c r="B13" s="4" t="s">
        <v>45</v>
      </c>
      <c r="C13" s="8">
        <v>44722</v>
      </c>
      <c r="D13" s="7">
        <v>44807</v>
      </c>
      <c r="E13" s="64">
        <v>44895</v>
      </c>
      <c r="F13" s="25"/>
      <c r="G13" s="4" t="s">
        <v>39</v>
      </c>
      <c r="H13" s="4" t="s">
        <v>32</v>
      </c>
      <c r="I13" s="2">
        <v>500</v>
      </c>
      <c r="J13" s="2">
        <v>5</v>
      </c>
      <c r="K13" s="2">
        <v>2.5</v>
      </c>
      <c r="L13" s="12">
        <v>75000</v>
      </c>
      <c r="M13" s="11">
        <f t="shared" ref="M13:M16" si="0">L13*J13</f>
        <v>375000</v>
      </c>
      <c r="N13" s="11">
        <f t="shared" ref="N13:N32" si="1">M13*0.1</f>
        <v>37500</v>
      </c>
      <c r="O13" s="11">
        <f t="shared" ref="O13:O18" si="2">M13+N13</f>
        <v>412500</v>
      </c>
      <c r="P13" s="2" t="s">
        <v>12</v>
      </c>
      <c r="Q13" s="2" t="s">
        <v>12</v>
      </c>
      <c r="R13" s="18"/>
      <c r="S13" s="19"/>
    </row>
    <row r="14" spans="1:19" x14ac:dyDescent="0.4">
      <c r="A14" s="58" t="s">
        <v>34</v>
      </c>
      <c r="B14" s="4" t="s">
        <v>45</v>
      </c>
      <c r="C14" s="7">
        <v>44722</v>
      </c>
      <c r="D14" s="2"/>
      <c r="E14" s="64">
        <v>44895</v>
      </c>
      <c r="F14" s="2"/>
      <c r="G14" s="2" t="s">
        <v>40</v>
      </c>
      <c r="H14" s="2" t="s">
        <v>37</v>
      </c>
      <c r="I14" s="2">
        <v>500</v>
      </c>
      <c r="J14" s="2">
        <v>10</v>
      </c>
      <c r="K14" s="2">
        <v>5</v>
      </c>
      <c r="L14" s="12">
        <v>115000</v>
      </c>
      <c r="M14" s="11">
        <f t="shared" si="0"/>
        <v>1150000</v>
      </c>
      <c r="N14" s="11">
        <f t="shared" si="1"/>
        <v>115000</v>
      </c>
      <c r="O14" s="11">
        <f t="shared" si="2"/>
        <v>1265000</v>
      </c>
      <c r="P14" s="2" t="s">
        <v>12</v>
      </c>
      <c r="Q14" s="2" t="s">
        <v>12</v>
      </c>
      <c r="R14" s="18"/>
      <c r="S14" s="19"/>
    </row>
    <row r="15" spans="1:19" x14ac:dyDescent="0.4">
      <c r="A15" s="58" t="s">
        <v>34</v>
      </c>
      <c r="B15" s="4" t="s">
        <v>45</v>
      </c>
      <c r="C15" s="8">
        <v>44722</v>
      </c>
      <c r="D15" s="2"/>
      <c r="E15" s="64">
        <v>44895</v>
      </c>
      <c r="F15" s="2"/>
      <c r="G15" s="2" t="s">
        <v>41</v>
      </c>
      <c r="H15" s="2" t="s">
        <v>37</v>
      </c>
      <c r="I15" s="2">
        <v>500</v>
      </c>
      <c r="J15" s="2">
        <v>37</v>
      </c>
      <c r="K15" s="2">
        <v>18.5</v>
      </c>
      <c r="L15" s="12">
        <v>99500</v>
      </c>
      <c r="M15" s="11">
        <f t="shared" si="0"/>
        <v>3681500</v>
      </c>
      <c r="N15" s="11">
        <f t="shared" si="1"/>
        <v>368150</v>
      </c>
      <c r="O15" s="11">
        <f t="shared" si="2"/>
        <v>4049650</v>
      </c>
      <c r="P15" s="2" t="s">
        <v>12</v>
      </c>
      <c r="Q15" s="2" t="s">
        <v>12</v>
      </c>
      <c r="R15" s="18"/>
      <c r="S15" s="19"/>
    </row>
    <row r="16" spans="1:19" x14ac:dyDescent="0.4">
      <c r="A16" s="58" t="s">
        <v>34</v>
      </c>
      <c r="B16" s="4" t="s">
        <v>45</v>
      </c>
      <c r="C16" s="7">
        <v>44722</v>
      </c>
      <c r="D16" s="2"/>
      <c r="E16" s="64">
        <v>44895</v>
      </c>
      <c r="F16" s="2"/>
      <c r="G16" s="2" t="s">
        <v>42</v>
      </c>
      <c r="H16" s="4" t="s">
        <v>32</v>
      </c>
      <c r="I16" s="2">
        <v>500</v>
      </c>
      <c r="J16" s="2">
        <v>15</v>
      </c>
      <c r="K16" s="2">
        <v>7.5</v>
      </c>
      <c r="L16" s="12">
        <v>87500</v>
      </c>
      <c r="M16" s="11">
        <f t="shared" si="0"/>
        <v>1312500</v>
      </c>
      <c r="N16" s="11">
        <f t="shared" si="1"/>
        <v>131250</v>
      </c>
      <c r="O16" s="11">
        <f t="shared" si="2"/>
        <v>1443750</v>
      </c>
      <c r="P16" s="2" t="s">
        <v>12</v>
      </c>
      <c r="Q16" s="2" t="s">
        <v>12</v>
      </c>
      <c r="R16" s="18"/>
      <c r="S16" s="19"/>
    </row>
    <row r="17" spans="1:19" x14ac:dyDescent="0.4">
      <c r="A17" s="58" t="s">
        <v>34</v>
      </c>
      <c r="B17" s="4" t="s">
        <v>45</v>
      </c>
      <c r="C17" s="28">
        <v>44722</v>
      </c>
      <c r="D17" s="29"/>
      <c r="E17" s="64">
        <v>44895</v>
      </c>
      <c r="F17" s="29"/>
      <c r="G17" s="31" t="s">
        <v>43</v>
      </c>
      <c r="H17" s="4" t="s">
        <v>32</v>
      </c>
      <c r="I17" s="30">
        <v>500</v>
      </c>
      <c r="J17" s="29">
        <v>10</v>
      </c>
      <c r="K17" s="29">
        <v>5</v>
      </c>
      <c r="L17" s="32">
        <v>82000</v>
      </c>
      <c r="M17" s="33">
        <f>L17*J17</f>
        <v>820000</v>
      </c>
      <c r="N17" s="11">
        <f t="shared" si="1"/>
        <v>82000</v>
      </c>
      <c r="O17" s="11">
        <f t="shared" si="2"/>
        <v>902000</v>
      </c>
      <c r="P17" s="29" t="s">
        <v>12</v>
      </c>
      <c r="Q17" s="34" t="s">
        <v>13</v>
      </c>
      <c r="R17" s="35"/>
      <c r="S17" s="36"/>
    </row>
    <row r="18" spans="1:19" s="27" customFormat="1" x14ac:dyDescent="0.4">
      <c r="A18" s="59" t="s">
        <v>34</v>
      </c>
      <c r="B18" s="3" t="s">
        <v>45</v>
      </c>
      <c r="C18" s="37"/>
      <c r="D18" s="39">
        <v>44752</v>
      </c>
      <c r="E18" s="3"/>
      <c r="F18" s="39">
        <v>44752</v>
      </c>
      <c r="G18" s="41" t="s">
        <v>44</v>
      </c>
      <c r="H18" s="41" t="s">
        <v>38</v>
      </c>
      <c r="I18" s="40">
        <v>20</v>
      </c>
      <c r="J18" s="3">
        <v>10</v>
      </c>
      <c r="K18" s="3">
        <v>0.2</v>
      </c>
      <c r="L18" s="42">
        <v>2500</v>
      </c>
      <c r="M18" s="13">
        <f>L18*J18</f>
        <v>25000</v>
      </c>
      <c r="N18" s="11">
        <f t="shared" si="1"/>
        <v>2500</v>
      </c>
      <c r="O18" s="11">
        <f t="shared" si="2"/>
        <v>27500</v>
      </c>
      <c r="P18" s="29" t="s">
        <v>12</v>
      </c>
      <c r="Q18" s="24" t="s">
        <v>13</v>
      </c>
      <c r="R18" s="35"/>
      <c r="S18" s="36"/>
    </row>
    <row r="19" spans="1:19" x14ac:dyDescent="0.4">
      <c r="A19" s="60" t="s">
        <v>34</v>
      </c>
      <c r="B19" s="61" t="s">
        <v>46</v>
      </c>
      <c r="C19" s="6"/>
      <c r="D19" s="6"/>
      <c r="E19" s="6"/>
      <c r="F19" s="6"/>
      <c r="G19" s="6"/>
      <c r="H19" s="6"/>
      <c r="I19" s="6"/>
      <c r="J19" s="6"/>
      <c r="K19" s="6">
        <f>ROUNDDOWN(SUM(K12:K18),0)</f>
        <v>39</v>
      </c>
      <c r="L19" s="6"/>
      <c r="M19" s="15">
        <f>SUM(M12:M18)</f>
        <v>7409000</v>
      </c>
      <c r="N19" s="15">
        <f t="shared" ref="N19:O19" si="3">SUM(N12:N18)</f>
        <v>740900</v>
      </c>
      <c r="O19" s="15">
        <f t="shared" si="3"/>
        <v>8149900</v>
      </c>
      <c r="P19" s="43"/>
      <c r="Q19" s="9"/>
      <c r="R19" s="15"/>
      <c r="S19" s="23">
        <f>M19-R19</f>
        <v>7409000</v>
      </c>
    </row>
    <row r="20" spans="1:19" s="26" customFormat="1" x14ac:dyDescent="0.4">
      <c r="A20" s="62" t="s">
        <v>35</v>
      </c>
      <c r="B20" s="4" t="s">
        <v>47</v>
      </c>
      <c r="C20" s="7">
        <v>44722</v>
      </c>
      <c r="D20" s="7">
        <v>44807</v>
      </c>
      <c r="E20" s="64">
        <v>44895</v>
      </c>
      <c r="F20" s="38"/>
      <c r="G20" s="4" t="s">
        <v>39</v>
      </c>
      <c r="H20" s="4" t="s">
        <v>32</v>
      </c>
      <c r="I20" s="4">
        <v>20</v>
      </c>
      <c r="J20" s="4">
        <v>16</v>
      </c>
      <c r="K20" s="4">
        <v>0.32</v>
      </c>
      <c r="L20" s="11">
        <v>3000</v>
      </c>
      <c r="M20" s="11">
        <f>L20*J20</f>
        <v>48000</v>
      </c>
      <c r="N20" s="11">
        <f t="shared" si="1"/>
        <v>4800</v>
      </c>
      <c r="O20" s="11">
        <f t="shared" ref="O20:O25" si="4">M20+N20</f>
        <v>52800</v>
      </c>
      <c r="P20" s="14" t="s">
        <v>12</v>
      </c>
      <c r="Q20" s="4" t="s">
        <v>12</v>
      </c>
      <c r="R20" s="16"/>
      <c r="S20" s="17"/>
    </row>
    <row r="21" spans="1:19" s="26" customFormat="1" x14ac:dyDescent="0.4">
      <c r="A21" s="63" t="s">
        <v>35</v>
      </c>
      <c r="B21" s="4" t="s">
        <v>47</v>
      </c>
      <c r="C21" s="8">
        <v>44722</v>
      </c>
      <c r="D21" s="7">
        <v>44807</v>
      </c>
      <c r="E21" s="64">
        <v>44895</v>
      </c>
      <c r="F21" s="25"/>
      <c r="G21" s="4" t="s">
        <v>39</v>
      </c>
      <c r="H21" s="4" t="s">
        <v>32</v>
      </c>
      <c r="I21" s="2">
        <v>500</v>
      </c>
      <c r="J21" s="2">
        <v>7</v>
      </c>
      <c r="K21" s="2">
        <v>3.5</v>
      </c>
      <c r="L21" s="12">
        <v>75000</v>
      </c>
      <c r="M21" s="11">
        <f t="shared" ref="M21:M24" si="5">L21*J21</f>
        <v>525000</v>
      </c>
      <c r="N21" s="11">
        <f t="shared" si="1"/>
        <v>52500</v>
      </c>
      <c r="O21" s="11">
        <f t="shared" si="4"/>
        <v>577500</v>
      </c>
      <c r="P21" s="2" t="s">
        <v>12</v>
      </c>
      <c r="Q21" s="2" t="s">
        <v>12</v>
      </c>
      <c r="R21" s="18"/>
      <c r="S21" s="19"/>
    </row>
    <row r="22" spans="1:19" s="26" customFormat="1" x14ac:dyDescent="0.4">
      <c r="A22" s="63" t="s">
        <v>35</v>
      </c>
      <c r="B22" s="4" t="s">
        <v>47</v>
      </c>
      <c r="C22" s="7">
        <v>44722</v>
      </c>
      <c r="D22" s="2"/>
      <c r="E22" s="64">
        <v>44895</v>
      </c>
      <c r="F22" s="2"/>
      <c r="G22" s="2" t="s">
        <v>40</v>
      </c>
      <c r="H22" s="2" t="s">
        <v>37</v>
      </c>
      <c r="I22" s="2">
        <v>500</v>
      </c>
      <c r="J22" s="2">
        <v>9</v>
      </c>
      <c r="K22" s="2">
        <v>4.5</v>
      </c>
      <c r="L22" s="12">
        <v>115000</v>
      </c>
      <c r="M22" s="11">
        <f t="shared" si="5"/>
        <v>1035000</v>
      </c>
      <c r="N22" s="11">
        <f t="shared" si="1"/>
        <v>103500</v>
      </c>
      <c r="O22" s="11">
        <f t="shared" si="4"/>
        <v>1138500</v>
      </c>
      <c r="P22" s="2" t="s">
        <v>12</v>
      </c>
      <c r="Q22" s="2" t="s">
        <v>12</v>
      </c>
      <c r="R22" s="18"/>
      <c r="S22" s="19"/>
    </row>
    <row r="23" spans="1:19" s="26" customFormat="1" x14ac:dyDescent="0.4">
      <c r="A23" s="63" t="s">
        <v>35</v>
      </c>
      <c r="B23" s="4" t="s">
        <v>47</v>
      </c>
      <c r="C23" s="8">
        <v>44722</v>
      </c>
      <c r="D23" s="2"/>
      <c r="E23" s="64">
        <v>44895</v>
      </c>
      <c r="F23" s="2"/>
      <c r="G23" s="2" t="s">
        <v>41</v>
      </c>
      <c r="H23" s="2" t="s">
        <v>37</v>
      </c>
      <c r="I23" s="2">
        <v>500</v>
      </c>
      <c r="J23" s="2">
        <v>30</v>
      </c>
      <c r="K23" s="2">
        <v>15</v>
      </c>
      <c r="L23" s="12">
        <v>99500</v>
      </c>
      <c r="M23" s="11">
        <f t="shared" si="5"/>
        <v>2985000</v>
      </c>
      <c r="N23" s="11">
        <f t="shared" si="1"/>
        <v>298500</v>
      </c>
      <c r="O23" s="11">
        <f t="shared" si="4"/>
        <v>3283500</v>
      </c>
      <c r="P23" s="2" t="s">
        <v>12</v>
      </c>
      <c r="Q23" s="2" t="s">
        <v>12</v>
      </c>
      <c r="R23" s="18"/>
      <c r="S23" s="19"/>
    </row>
    <row r="24" spans="1:19" s="26" customFormat="1" x14ac:dyDescent="0.4">
      <c r="A24" s="63" t="s">
        <v>35</v>
      </c>
      <c r="B24" s="4" t="s">
        <v>47</v>
      </c>
      <c r="C24" s="7">
        <v>44722</v>
      </c>
      <c r="D24" s="2"/>
      <c r="E24" s="64">
        <v>44895</v>
      </c>
      <c r="F24" s="2"/>
      <c r="G24" s="2" t="s">
        <v>42</v>
      </c>
      <c r="H24" s="4" t="s">
        <v>32</v>
      </c>
      <c r="I24" s="2">
        <v>500</v>
      </c>
      <c r="J24" s="2">
        <v>12</v>
      </c>
      <c r="K24" s="2">
        <v>6</v>
      </c>
      <c r="L24" s="12">
        <v>87500</v>
      </c>
      <c r="M24" s="11">
        <f t="shared" si="5"/>
        <v>1050000</v>
      </c>
      <c r="N24" s="11">
        <f t="shared" si="1"/>
        <v>105000</v>
      </c>
      <c r="O24" s="11">
        <f t="shared" si="4"/>
        <v>1155000</v>
      </c>
      <c r="P24" s="2" t="s">
        <v>12</v>
      </c>
      <c r="Q24" s="2" t="s">
        <v>12</v>
      </c>
      <c r="R24" s="18"/>
      <c r="S24" s="19"/>
    </row>
    <row r="25" spans="1:19" s="26" customFormat="1" x14ac:dyDescent="0.4">
      <c r="A25" s="60" t="s">
        <v>35</v>
      </c>
      <c r="B25" s="4" t="s">
        <v>47</v>
      </c>
      <c r="C25" s="8">
        <v>44722</v>
      </c>
      <c r="D25" s="3"/>
      <c r="E25" s="64">
        <v>44895</v>
      </c>
      <c r="F25" s="2"/>
      <c r="G25" s="31" t="s">
        <v>43</v>
      </c>
      <c r="H25" s="4" t="s">
        <v>32</v>
      </c>
      <c r="I25" s="22">
        <v>500</v>
      </c>
      <c r="J25" s="3">
        <v>8</v>
      </c>
      <c r="K25" s="3">
        <v>4</v>
      </c>
      <c r="L25" s="32">
        <v>82000</v>
      </c>
      <c r="M25" s="13">
        <f>L25*J25</f>
        <v>656000</v>
      </c>
      <c r="N25" s="11">
        <f t="shared" si="1"/>
        <v>65600</v>
      </c>
      <c r="O25" s="11">
        <f t="shared" si="4"/>
        <v>721600</v>
      </c>
      <c r="P25" s="3" t="s">
        <v>12</v>
      </c>
      <c r="Q25" s="24" t="s">
        <v>13</v>
      </c>
      <c r="R25" s="20"/>
      <c r="S25" s="21"/>
    </row>
    <row r="26" spans="1:19" s="26" customFormat="1" x14ac:dyDescent="0.4">
      <c r="A26" s="59" t="s">
        <v>35</v>
      </c>
      <c r="B26" s="6" t="s">
        <v>48</v>
      </c>
      <c r="C26" s="6"/>
      <c r="D26" s="6"/>
      <c r="E26" s="6"/>
      <c r="F26" s="6"/>
      <c r="G26" s="6"/>
      <c r="H26" s="6"/>
      <c r="I26" s="6"/>
      <c r="J26" s="6"/>
      <c r="K26" s="6">
        <f>ROUNDDOWN(SUM(K20:K25),0)</f>
        <v>33</v>
      </c>
      <c r="L26" s="6"/>
      <c r="M26" s="15">
        <f>SUM(M20:M25)</f>
        <v>6299000</v>
      </c>
      <c r="N26" s="15">
        <f t="shared" ref="N26:O26" si="6">SUM(N20:N25)</f>
        <v>629900</v>
      </c>
      <c r="O26" s="15">
        <f t="shared" si="6"/>
        <v>6928900</v>
      </c>
      <c r="P26" s="9"/>
      <c r="Q26" s="9"/>
      <c r="R26" s="15"/>
      <c r="S26" s="23">
        <f>M26-R26</f>
        <v>6299000</v>
      </c>
    </row>
    <row r="27" spans="1:19" s="26" customFormat="1" x14ac:dyDescent="0.4">
      <c r="A27" s="62" t="s">
        <v>36</v>
      </c>
      <c r="B27" s="4" t="s">
        <v>49</v>
      </c>
      <c r="C27" s="7">
        <v>44722</v>
      </c>
      <c r="D27" s="7">
        <v>44807</v>
      </c>
      <c r="E27" s="64">
        <v>44895</v>
      </c>
      <c r="F27" s="38"/>
      <c r="G27" s="4" t="s">
        <v>39</v>
      </c>
      <c r="H27" s="4" t="s">
        <v>32</v>
      </c>
      <c r="I27" s="4">
        <v>20</v>
      </c>
      <c r="J27" s="4">
        <v>13</v>
      </c>
      <c r="K27" s="4">
        <v>0.26</v>
      </c>
      <c r="L27" s="11">
        <v>3000</v>
      </c>
      <c r="M27" s="11">
        <f>L27*J27</f>
        <v>39000</v>
      </c>
      <c r="N27" s="11">
        <f t="shared" si="1"/>
        <v>3900</v>
      </c>
      <c r="O27" s="11">
        <f t="shared" ref="O27:O32" si="7">M27+N27</f>
        <v>42900</v>
      </c>
      <c r="P27" s="14" t="s">
        <v>12</v>
      </c>
      <c r="Q27" s="4" t="s">
        <v>12</v>
      </c>
      <c r="R27" s="16"/>
      <c r="S27" s="17"/>
    </row>
    <row r="28" spans="1:19" s="26" customFormat="1" x14ac:dyDescent="0.4">
      <c r="A28" s="63" t="s">
        <v>36</v>
      </c>
      <c r="B28" s="4" t="s">
        <v>49</v>
      </c>
      <c r="C28" s="8">
        <v>44722</v>
      </c>
      <c r="D28" s="7">
        <v>44807</v>
      </c>
      <c r="E28" s="64">
        <v>44895</v>
      </c>
      <c r="F28" s="25"/>
      <c r="G28" s="4" t="s">
        <v>39</v>
      </c>
      <c r="H28" s="4" t="s">
        <v>32</v>
      </c>
      <c r="I28" s="2">
        <v>500</v>
      </c>
      <c r="J28" s="2">
        <v>6</v>
      </c>
      <c r="K28" s="2">
        <v>3</v>
      </c>
      <c r="L28" s="12">
        <v>75000</v>
      </c>
      <c r="M28" s="11">
        <f t="shared" ref="M28:M31" si="8">L28*J28</f>
        <v>450000</v>
      </c>
      <c r="N28" s="11">
        <f t="shared" si="1"/>
        <v>45000</v>
      </c>
      <c r="O28" s="11">
        <f t="shared" si="7"/>
        <v>495000</v>
      </c>
      <c r="P28" s="2" t="s">
        <v>12</v>
      </c>
      <c r="Q28" s="2" t="s">
        <v>12</v>
      </c>
      <c r="R28" s="18"/>
      <c r="S28" s="19"/>
    </row>
    <row r="29" spans="1:19" s="26" customFormat="1" x14ac:dyDescent="0.4">
      <c r="A29" s="63" t="s">
        <v>36</v>
      </c>
      <c r="B29" s="4" t="s">
        <v>49</v>
      </c>
      <c r="C29" s="7">
        <v>44722</v>
      </c>
      <c r="D29" s="2"/>
      <c r="E29" s="64">
        <v>44895</v>
      </c>
      <c r="F29" s="2"/>
      <c r="G29" s="2" t="s">
        <v>40</v>
      </c>
      <c r="H29" s="2" t="s">
        <v>37</v>
      </c>
      <c r="I29" s="2">
        <v>500</v>
      </c>
      <c r="J29" s="2">
        <v>12</v>
      </c>
      <c r="K29" s="2">
        <v>6</v>
      </c>
      <c r="L29" s="12">
        <v>115000</v>
      </c>
      <c r="M29" s="11">
        <f t="shared" si="8"/>
        <v>1380000</v>
      </c>
      <c r="N29" s="11">
        <f t="shared" si="1"/>
        <v>138000</v>
      </c>
      <c r="O29" s="11">
        <f t="shared" si="7"/>
        <v>1518000</v>
      </c>
      <c r="P29" s="2" t="s">
        <v>12</v>
      </c>
      <c r="Q29" s="2" t="s">
        <v>12</v>
      </c>
      <c r="R29" s="18"/>
      <c r="S29" s="19"/>
    </row>
    <row r="30" spans="1:19" s="26" customFormat="1" x14ac:dyDescent="0.4">
      <c r="A30" s="63" t="s">
        <v>36</v>
      </c>
      <c r="B30" s="4" t="s">
        <v>49</v>
      </c>
      <c r="C30" s="8">
        <v>44722</v>
      </c>
      <c r="D30" s="2"/>
      <c r="E30" s="64">
        <v>44895</v>
      </c>
      <c r="F30" s="2"/>
      <c r="G30" s="2" t="s">
        <v>41</v>
      </c>
      <c r="H30" s="2" t="s">
        <v>37</v>
      </c>
      <c r="I30" s="2">
        <v>500</v>
      </c>
      <c r="J30" s="2">
        <v>38</v>
      </c>
      <c r="K30" s="2">
        <v>19</v>
      </c>
      <c r="L30" s="12">
        <v>99500</v>
      </c>
      <c r="M30" s="11">
        <f t="shared" si="8"/>
        <v>3781000</v>
      </c>
      <c r="N30" s="11">
        <f t="shared" si="1"/>
        <v>378100</v>
      </c>
      <c r="O30" s="11">
        <f t="shared" si="7"/>
        <v>4159100</v>
      </c>
      <c r="P30" s="2" t="s">
        <v>12</v>
      </c>
      <c r="Q30" s="2" t="s">
        <v>12</v>
      </c>
      <c r="R30" s="18"/>
      <c r="S30" s="19"/>
    </row>
    <row r="31" spans="1:19" s="26" customFormat="1" x14ac:dyDescent="0.4">
      <c r="A31" s="63" t="s">
        <v>36</v>
      </c>
      <c r="B31" s="4" t="s">
        <v>49</v>
      </c>
      <c r="C31" s="7">
        <v>44722</v>
      </c>
      <c r="D31" s="2"/>
      <c r="E31" s="64">
        <v>44895</v>
      </c>
      <c r="F31" s="2"/>
      <c r="G31" s="2" t="s">
        <v>42</v>
      </c>
      <c r="H31" s="4" t="s">
        <v>32</v>
      </c>
      <c r="I31" s="2">
        <v>500</v>
      </c>
      <c r="J31" s="2">
        <v>11</v>
      </c>
      <c r="K31" s="2">
        <v>5.5</v>
      </c>
      <c r="L31" s="12">
        <v>87500</v>
      </c>
      <c r="M31" s="11">
        <f t="shared" si="8"/>
        <v>962500</v>
      </c>
      <c r="N31" s="11">
        <f t="shared" si="1"/>
        <v>96250</v>
      </c>
      <c r="O31" s="11">
        <f t="shared" si="7"/>
        <v>1058750</v>
      </c>
      <c r="P31" s="2" t="s">
        <v>12</v>
      </c>
      <c r="Q31" s="2" t="s">
        <v>12</v>
      </c>
      <c r="R31" s="18"/>
      <c r="S31" s="19"/>
    </row>
    <row r="32" spans="1:19" s="26" customFormat="1" x14ac:dyDescent="0.4">
      <c r="A32" s="60" t="s">
        <v>36</v>
      </c>
      <c r="B32" s="4" t="s">
        <v>49</v>
      </c>
      <c r="C32" s="8">
        <v>44722</v>
      </c>
      <c r="D32" s="3"/>
      <c r="E32" s="64">
        <v>44895</v>
      </c>
      <c r="F32" s="2"/>
      <c r="G32" s="31" t="s">
        <v>43</v>
      </c>
      <c r="H32" s="4" t="s">
        <v>32</v>
      </c>
      <c r="I32" s="22">
        <v>500</v>
      </c>
      <c r="J32" s="3">
        <v>12</v>
      </c>
      <c r="K32" s="3">
        <v>6</v>
      </c>
      <c r="L32" s="32">
        <v>82000</v>
      </c>
      <c r="M32" s="13">
        <f>L32*J32</f>
        <v>984000</v>
      </c>
      <c r="N32" s="11">
        <f t="shared" si="1"/>
        <v>98400</v>
      </c>
      <c r="O32" s="11">
        <f t="shared" si="7"/>
        <v>1082400</v>
      </c>
      <c r="P32" s="3" t="s">
        <v>12</v>
      </c>
      <c r="Q32" s="24" t="s">
        <v>13</v>
      </c>
      <c r="R32" s="20"/>
      <c r="S32" s="21"/>
    </row>
    <row r="33" spans="1:19" s="26" customFormat="1" x14ac:dyDescent="0.4">
      <c r="A33" s="59" t="s">
        <v>36</v>
      </c>
      <c r="B33" s="6" t="s">
        <v>50</v>
      </c>
      <c r="C33" s="6"/>
      <c r="D33" s="6"/>
      <c r="E33" s="6"/>
      <c r="F33" s="6"/>
      <c r="G33" s="6"/>
      <c r="H33" s="6"/>
      <c r="I33" s="6"/>
      <c r="J33" s="6"/>
      <c r="K33" s="6">
        <f>ROUNDDOWN(SUM(K27:K32),0)</f>
        <v>39</v>
      </c>
      <c r="L33" s="6"/>
      <c r="M33" s="15">
        <f>SUM(M27:M32)</f>
        <v>7596500</v>
      </c>
      <c r="N33" s="15">
        <f t="shared" ref="N33:O33" si="9">SUM(N27:N32)</f>
        <v>759650</v>
      </c>
      <c r="O33" s="15">
        <f t="shared" si="9"/>
        <v>8356150</v>
      </c>
      <c r="P33" s="9"/>
      <c r="Q33" s="9"/>
      <c r="R33" s="15"/>
      <c r="S33" s="23">
        <f>M33-R33</f>
        <v>7596500</v>
      </c>
    </row>
  </sheetData>
  <autoFilter ref="A11:S33"/>
  <mergeCells count="15">
    <mergeCell ref="A9:A11"/>
    <mergeCell ref="B9:B11"/>
    <mergeCell ref="C9:C11"/>
    <mergeCell ref="D9:D11"/>
    <mergeCell ref="S9:S11"/>
    <mergeCell ref="P9:Q9"/>
    <mergeCell ref="I9:I11"/>
    <mergeCell ref="J9:J11"/>
    <mergeCell ref="L9:L11"/>
    <mergeCell ref="M9:M11"/>
    <mergeCell ref="P10:P11"/>
    <mergeCell ref="Q10:Q11"/>
    <mergeCell ref="R9:R11"/>
    <mergeCell ref="F9:F11"/>
    <mergeCell ref="G9:G11"/>
  </mergeCells>
  <phoneticPr fontId="1"/>
  <pageMargins left="0.7" right="0.7" top="0.75" bottom="0.75" header="0.3" footer="0.3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j31081</dc:creator>
  <cp:lastModifiedBy>柄澤＿公英</cp:lastModifiedBy>
  <cp:lastPrinted>2022-10-28T02:48:57Z</cp:lastPrinted>
  <dcterms:created xsi:type="dcterms:W3CDTF">2022-10-06T02:24:37Z</dcterms:created>
  <dcterms:modified xsi:type="dcterms:W3CDTF">2022-10-31T06:26:39Z</dcterms:modified>
</cp:coreProperties>
</file>